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debradornack/Desktop/"/>
    </mc:Choice>
  </mc:AlternateContent>
  <xr:revisionPtr revIDLastSave="0" documentId="8_{E4E65D41-7489-764B-819E-4DF0ECD568F5}" xr6:coauthVersionLast="36" xr6:coauthVersionMax="36" xr10:uidLastSave="{00000000-0000-0000-0000-000000000000}"/>
  <bookViews>
    <workbookView xWindow="7320" yWindow="4560" windowWidth="28740" windowHeight="15400" xr2:uid="{00000000-000D-0000-FFFF-FFFF00000000}"/>
  </bookViews>
  <sheets>
    <sheet name="FY18-19 Advertising" sheetId="2" r:id="rId1"/>
    <sheet name="Sheet1" sheetId="3" r:id="rId2"/>
  </sheets>
  <definedNames>
    <definedName name="_xlnm.Print_Area" localSheetId="0">'FY18-19 Advertising'!$A$1:$BB$31</definedName>
  </definedNames>
  <calcPr calcId="162913" concurrentCalc="0"/>
</workbook>
</file>

<file path=xl/calcChain.xml><?xml version="1.0" encoding="utf-8"?>
<calcChain xmlns="http://schemas.openxmlformats.org/spreadsheetml/2006/main">
  <c r="F13" i="2" l="1"/>
  <c r="BB20" i="2"/>
  <c r="AS8" i="2"/>
  <c r="AX8" i="2"/>
  <c r="AX26" i="2"/>
  <c r="BB18" i="2"/>
  <c r="F23" i="2"/>
  <c r="B7" i="3"/>
  <c r="BB29" i="2"/>
  <c r="BB28" i="2"/>
  <c r="BB25" i="2"/>
  <c r="BB22" i="2"/>
  <c r="BB21" i="2"/>
  <c r="BB19" i="2"/>
  <c r="BB17" i="2"/>
  <c r="BB16" i="2"/>
  <c r="BB15" i="2"/>
  <c r="BB12" i="2"/>
  <c r="BB11" i="2"/>
  <c r="BB10" i="2"/>
  <c r="BB6" i="2"/>
  <c r="BB7" i="2"/>
  <c r="B8" i="2"/>
  <c r="AF26" i="2"/>
  <c r="AF30" i="2"/>
  <c r="B30" i="2"/>
  <c r="B26" i="2"/>
  <c r="B23" i="2"/>
  <c r="B13" i="2"/>
  <c r="B31" i="2"/>
  <c r="AX30" i="2"/>
  <c r="AX23" i="2"/>
  <c r="AX13" i="2"/>
  <c r="AS30" i="2"/>
  <c r="AS26" i="2"/>
  <c r="AS23" i="2"/>
  <c r="AS13" i="2"/>
  <c r="AS31" i="2"/>
  <c r="AX31" i="2"/>
  <c r="AO30" i="2"/>
  <c r="AO26" i="2"/>
  <c r="AO23" i="2"/>
  <c r="AO13" i="2"/>
  <c r="AO8" i="2"/>
  <c r="AK30" i="2"/>
  <c r="AK26" i="2"/>
  <c r="AK23" i="2"/>
  <c r="AK13" i="2"/>
  <c r="AK8" i="2"/>
  <c r="AF23" i="2"/>
  <c r="AF13" i="2"/>
  <c r="AF8" i="2"/>
  <c r="AB30" i="2"/>
  <c r="AB26" i="2"/>
  <c r="AB23" i="2"/>
  <c r="AB13" i="2"/>
  <c r="AB8" i="2"/>
  <c r="X30" i="2"/>
  <c r="X26" i="2"/>
  <c r="X23" i="2"/>
  <c r="X13" i="2"/>
  <c r="X8" i="2"/>
  <c r="S30" i="2"/>
  <c r="S26" i="2"/>
  <c r="S23" i="2"/>
  <c r="S13" i="2"/>
  <c r="S8" i="2"/>
  <c r="O30" i="2"/>
  <c r="O26" i="2"/>
  <c r="O23" i="2"/>
  <c r="O13" i="2"/>
  <c r="O8" i="2"/>
  <c r="K30" i="2"/>
  <c r="K26" i="2"/>
  <c r="K23" i="2"/>
  <c r="K13" i="2"/>
  <c r="K8" i="2"/>
  <c r="F30" i="2"/>
  <c r="F26" i="2"/>
  <c r="F8" i="2"/>
  <c r="BB8" i="2"/>
  <c r="K31" i="2"/>
  <c r="AB31" i="2"/>
  <c r="O31" i="2"/>
  <c r="AF31" i="2"/>
  <c r="AO31" i="2"/>
  <c r="F31" i="2"/>
  <c r="AK31" i="2"/>
  <c r="S31" i="2"/>
  <c r="BB23" i="2"/>
  <c r="BB26" i="2"/>
  <c r="BB30" i="2"/>
  <c r="BB13" i="2"/>
  <c r="X31" i="2"/>
  <c r="BB31" i="2"/>
</calcChain>
</file>

<file path=xl/sharedStrings.xml><?xml version="1.0" encoding="utf-8"?>
<sst xmlns="http://schemas.openxmlformats.org/spreadsheetml/2006/main" count="57" uniqueCount="50">
  <si>
    <t>Totals</t>
  </si>
  <si>
    <t xml:space="preserve">    Subtotal</t>
  </si>
  <si>
    <t>SEPT</t>
  </si>
  <si>
    <t>OCT</t>
  </si>
  <si>
    <t>NOV</t>
  </si>
  <si>
    <t>DEC</t>
  </si>
  <si>
    <t>JAN</t>
  </si>
  <si>
    <t>FEB</t>
  </si>
  <si>
    <t>MARCH</t>
  </si>
  <si>
    <t>APRIL</t>
  </si>
  <si>
    <t>MAY</t>
  </si>
  <si>
    <t>JUNE</t>
  </si>
  <si>
    <t>JULY</t>
  </si>
  <si>
    <t>AUG</t>
  </si>
  <si>
    <t>Out of Home</t>
  </si>
  <si>
    <t xml:space="preserve">     Subtotal</t>
  </si>
  <si>
    <t>Print - News</t>
  </si>
  <si>
    <t>TV</t>
  </si>
  <si>
    <t>Radio</t>
  </si>
  <si>
    <t>TOTAL FOR MEDIA BUY: $550,000</t>
  </si>
  <si>
    <t>MEDIA TYPE</t>
  </si>
  <si>
    <t>SPEND</t>
  </si>
  <si>
    <t>Print</t>
  </si>
  <si>
    <t>Digital</t>
  </si>
  <si>
    <t>Total</t>
  </si>
  <si>
    <t>YouTube</t>
  </si>
  <si>
    <t>Display: Custom Targeting/Retargeting</t>
  </si>
  <si>
    <t>Social Media: Facebook/Instagram Dual Conversion</t>
  </si>
  <si>
    <t>Geofence</t>
  </si>
  <si>
    <t>PPC/Search Engine Marketing</t>
  </si>
  <si>
    <t>Primetime, Daytime</t>
  </si>
  <si>
    <t>Texas Border Business (monthly half page ad)</t>
  </si>
  <si>
    <t>Mega Doctor (monthly half page ad)</t>
  </si>
  <si>
    <t>Pandora</t>
  </si>
  <si>
    <t>Broadcast Radio</t>
  </si>
  <si>
    <t>Traditional</t>
  </si>
  <si>
    <t>Parents</t>
  </si>
  <si>
    <t>Workforce</t>
  </si>
  <si>
    <t>Non-Traditional</t>
  </si>
  <si>
    <t>Spanish</t>
  </si>
  <si>
    <t>English</t>
  </si>
  <si>
    <t>The Monitor (spadea wraps)</t>
  </si>
  <si>
    <t>Summer/Fall Enrollment - 12 boards</t>
  </si>
  <si>
    <t>Spring Enrollment - 9 boards</t>
  </si>
  <si>
    <t>PPC/Search Engine Marketing Competitor</t>
  </si>
  <si>
    <t>Social Media: Facebook/Instagram</t>
  </si>
  <si>
    <r>
      <t xml:space="preserve">     </t>
    </r>
    <r>
      <rPr>
        <b/>
        <sz val="10"/>
        <color theme="0"/>
        <rFont val="Arial"/>
        <family val="2"/>
      </rPr>
      <t>Subtotal</t>
    </r>
  </si>
  <si>
    <t xml:space="preserve"> South Texas Advertising Media Budget Plan Sept 2018-Sept 2019</t>
  </si>
  <si>
    <t>Social Media: Snapchat</t>
  </si>
  <si>
    <t>Updated 10-22-18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</si>
</sst>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0"/>
      <name val="Arial"/>
      <family val="2"/>
    </font>
    <font>
      <b/>
      <sz val="14"/>
      <color theme="0"/>
      <name val="Arial"/>
      <family val="2"/>
    </font>
    <font>
      <i/>
      <sz val="10"/>
      <color theme="0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D78"/>
        <bgColor indexed="64"/>
      </patternFill>
    </fill>
    <fill>
      <patternFill patternType="solid">
        <fgColor rgb="FF0054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auto="1"/>
      </left>
      <right style="medium">
        <color auto="1"/>
      </right>
      <top/>
      <bottom style="medium">
        <color theme="1"/>
      </bottom>
      <diagonal/>
    </border>
    <border>
      <left style="medium">
        <color auto="1"/>
      </left>
      <right/>
      <top/>
      <bottom style="medium">
        <color theme="1"/>
      </bottom>
      <diagonal/>
    </border>
    <border>
      <left style="medium">
        <color auto="1"/>
      </left>
      <right/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medium">
        <color theme="1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Fill="1"/>
    <xf numFmtId="3" fontId="6" fillId="0" borderId="0" xfId="0" applyNumberFormat="1" applyFont="1" applyFill="1" applyBorder="1"/>
    <xf numFmtId="0" fontId="3" fillId="0" borderId="0" xfId="0" applyFont="1" applyFill="1"/>
    <xf numFmtId="0" fontId="5" fillId="0" borderId="0" xfId="0" applyFont="1" applyFill="1"/>
    <xf numFmtId="0" fontId="10" fillId="3" borderId="2" xfId="0" applyFont="1" applyFill="1" applyBorder="1"/>
    <xf numFmtId="0" fontId="9" fillId="3" borderId="2" xfId="0" applyFont="1" applyFill="1" applyBorder="1"/>
    <xf numFmtId="0" fontId="9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left"/>
    </xf>
    <xf numFmtId="3" fontId="0" fillId="0" borderId="0" xfId="0" applyNumberFormat="1" applyFill="1"/>
    <xf numFmtId="0" fontId="0" fillId="0" borderId="0" xfId="0" applyFill="1" applyBorder="1"/>
    <xf numFmtId="14" fontId="12" fillId="3" borderId="1" xfId="0" applyNumberFormat="1" applyFont="1" applyFill="1" applyBorder="1" applyAlignment="1">
      <alignment horizontal="left"/>
    </xf>
    <xf numFmtId="0" fontId="9" fillId="3" borderId="11" xfId="0" applyFont="1" applyFill="1" applyBorder="1"/>
    <xf numFmtId="14" fontId="9" fillId="3" borderId="7" xfId="0" applyNumberFormat="1" applyFont="1" applyFill="1" applyBorder="1" applyAlignment="1">
      <alignment horizontal="left"/>
    </xf>
    <xf numFmtId="0" fontId="8" fillId="0" borderId="7" xfId="0" applyFont="1" applyFill="1" applyBorder="1" applyAlignment="1">
      <alignment horizontal="right"/>
    </xf>
    <xf numFmtId="0" fontId="1" fillId="0" borderId="7" xfId="0" applyFont="1" applyFill="1" applyBorder="1" applyAlignment="1">
      <alignment horizontal="right"/>
    </xf>
    <xf numFmtId="14" fontId="14" fillId="0" borderId="9" xfId="0" applyNumberFormat="1" applyFont="1" applyFill="1" applyBorder="1" applyAlignment="1">
      <alignment horizontal="left"/>
    </xf>
    <xf numFmtId="0" fontId="1" fillId="0" borderId="7" xfId="0" applyFont="1" applyFill="1" applyBorder="1"/>
    <xf numFmtId="0" fontId="10" fillId="3" borderId="0" xfId="0" applyFont="1" applyFill="1" applyBorder="1"/>
    <xf numFmtId="0" fontId="9" fillId="5" borderId="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1" fillId="0" borderId="0" xfId="0" applyFont="1" applyFill="1"/>
    <xf numFmtId="0" fontId="2" fillId="5" borderId="13" xfId="0" applyFont="1" applyFill="1" applyBorder="1"/>
    <xf numFmtId="0" fontId="0" fillId="5" borderId="0" xfId="0" applyFill="1"/>
    <xf numFmtId="0" fontId="0" fillId="0" borderId="16" xfId="0" applyFill="1" applyBorder="1"/>
    <xf numFmtId="44" fontId="0" fillId="0" borderId="0" xfId="1" applyFont="1"/>
    <xf numFmtId="0" fontId="15" fillId="3" borderId="2" xfId="0" applyFont="1" applyFill="1" applyBorder="1"/>
    <xf numFmtId="14" fontId="15" fillId="3" borderId="0" xfId="0" applyNumberFormat="1" applyFont="1" applyFill="1" applyBorder="1" applyAlignment="1">
      <alignment horizontal="left"/>
    </xf>
    <xf numFmtId="14" fontId="10" fillId="3" borderId="0" xfId="0" applyNumberFormat="1" applyFont="1" applyFill="1" applyBorder="1" applyAlignment="1">
      <alignment horizontal="left"/>
    </xf>
    <xf numFmtId="0" fontId="2" fillId="0" borderId="7" xfId="0" applyFont="1" applyFill="1" applyBorder="1"/>
    <xf numFmtId="0" fontId="2" fillId="0" borderId="0" xfId="0" applyFont="1" applyFill="1"/>
    <xf numFmtId="9" fontId="0" fillId="0" borderId="0" xfId="0" applyNumberFormat="1"/>
    <xf numFmtId="164" fontId="7" fillId="5" borderId="2" xfId="0" applyNumberFormat="1" applyFont="1" applyFill="1" applyBorder="1" applyAlignment="1">
      <alignment horizontal="center"/>
    </xf>
    <xf numFmtId="164" fontId="8" fillId="5" borderId="2" xfId="0" applyNumberFormat="1" applyFont="1" applyFill="1" applyBorder="1" applyAlignment="1">
      <alignment horizontal="center"/>
    </xf>
    <xf numFmtId="164" fontId="7" fillId="5" borderId="11" xfId="0" applyNumberFormat="1" applyFont="1" applyFill="1" applyBorder="1" applyAlignment="1">
      <alignment horizontal="center"/>
    </xf>
    <xf numFmtId="164" fontId="8" fillId="2" borderId="2" xfId="1" applyNumberFormat="1" applyFont="1" applyFill="1" applyBorder="1"/>
    <xf numFmtId="164" fontId="7" fillId="2" borderId="11" xfId="1" applyNumberFormat="1" applyFont="1" applyFill="1" applyBorder="1"/>
    <xf numFmtId="164" fontId="7" fillId="2" borderId="2" xfId="1" applyNumberFormat="1" applyFont="1" applyFill="1" applyBorder="1"/>
    <xf numFmtId="164" fontId="11" fillId="5" borderId="3" xfId="1" applyNumberFormat="1" applyFont="1" applyFill="1" applyBorder="1"/>
    <xf numFmtId="0" fontId="2" fillId="0" borderId="0" xfId="0" applyFont="1"/>
    <xf numFmtId="14" fontId="10" fillId="3" borderId="7" xfId="0" applyNumberFormat="1" applyFont="1" applyFill="1" applyBorder="1" applyAlignment="1">
      <alignment horizontal="left"/>
    </xf>
    <xf numFmtId="164" fontId="7" fillId="2" borderId="22" xfId="1" applyNumberFormat="1" applyFont="1" applyFill="1" applyBorder="1"/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164" fontId="6" fillId="0" borderId="10" xfId="1" applyNumberFormat="1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13" fillId="4" borderId="19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/>
    </xf>
    <xf numFmtId="164" fontId="1" fillId="0" borderId="10" xfId="1" applyNumberFormat="1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4" fontId="2" fillId="0" borderId="7" xfId="1" applyNumberFormat="1" applyFont="1" applyFill="1" applyBorder="1" applyAlignment="1">
      <alignment horizontal="center"/>
    </xf>
    <xf numFmtId="164" fontId="2" fillId="5" borderId="5" xfId="1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4" fontId="7" fillId="0" borderId="7" xfId="0" applyNumberFormat="1" applyFont="1" applyFill="1" applyBorder="1" applyAlignment="1">
      <alignment horizontal="center"/>
    </xf>
    <xf numFmtId="164" fontId="2" fillId="5" borderId="17" xfId="0" applyNumberFormat="1" applyFont="1" applyFill="1" applyBorder="1" applyAlignment="1">
      <alignment horizontal="center"/>
    </xf>
    <xf numFmtId="164" fontId="8" fillId="0" borderId="10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2" fillId="0" borderId="15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8" xfId="0" applyNumberForma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5493"/>
      <color rgb="FF76D6FF"/>
      <color rgb="FFFFFD78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SPEND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D45-D045-B44F-612CF8212E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D45-D045-B44F-612CF8212E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D45-D045-B44F-612CF8212E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D45-D045-B44F-612CF8212EC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D45-D045-B44F-612CF8212EC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Sheet1!$A$2:$A$6</c:f>
              <c:strCache>
                <c:ptCount val="5"/>
                <c:pt idx="0">
                  <c:v>Out of Home</c:v>
                </c:pt>
                <c:pt idx="1">
                  <c:v>Print</c:v>
                </c:pt>
                <c:pt idx="2">
                  <c:v>Digital</c:v>
                </c:pt>
                <c:pt idx="3">
                  <c:v>TV</c:v>
                </c:pt>
                <c:pt idx="4">
                  <c:v>Radio</c:v>
                </c:pt>
              </c:strCache>
            </c:strRef>
          </c:cat>
          <c:val>
            <c:numRef>
              <c:f>Sheet1!$B$2:$B$6</c:f>
              <c:numCache>
                <c:formatCode>_("$"* #,##0.00_);_("$"* \(#,##0.00\);_("$"* "-"??_);_(@_)</c:formatCode>
                <c:ptCount val="5"/>
                <c:pt idx="0">
                  <c:v>108000</c:v>
                </c:pt>
                <c:pt idx="1">
                  <c:v>23745</c:v>
                </c:pt>
                <c:pt idx="2">
                  <c:v>204236</c:v>
                </c:pt>
                <c:pt idx="3">
                  <c:v>84019</c:v>
                </c:pt>
                <c:pt idx="4">
                  <c:v>130000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B8-C343-B71B-6CF3E6F449A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A2C-D84E-8D35-96D952165E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A2C-D84E-8D35-96D952165E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A2C-D84E-8D35-96D952165E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A2C-D84E-8D35-96D952165E6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Sheet1!$I$2:$I$5</c:f>
              <c:strCache>
                <c:ptCount val="4"/>
                <c:pt idx="0">
                  <c:v>Traditional</c:v>
                </c:pt>
                <c:pt idx="1">
                  <c:v>Parents</c:v>
                </c:pt>
                <c:pt idx="2">
                  <c:v>Workforce</c:v>
                </c:pt>
                <c:pt idx="3">
                  <c:v>Non-Traditional</c:v>
                </c:pt>
              </c:strCache>
            </c:strRef>
          </c:cat>
          <c:val>
            <c:numRef>
              <c:f>Sheet1!$J$2:$J$5</c:f>
              <c:numCache>
                <c:formatCode>0%</c:formatCode>
                <c:ptCount val="4"/>
                <c:pt idx="0">
                  <c:v>0.4</c:v>
                </c:pt>
                <c:pt idx="1">
                  <c:v>0.1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8-F54F-9763-C5CCC749BA4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CB2-5041-89A2-6A2513A96D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CB2-5041-89A2-6A2513A96DC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Sheet1!$P$3:$P$4</c:f>
              <c:strCache>
                <c:ptCount val="2"/>
                <c:pt idx="0">
                  <c:v>Spanish</c:v>
                </c:pt>
                <c:pt idx="1">
                  <c:v>English</c:v>
                </c:pt>
              </c:strCache>
            </c:strRef>
          </c:cat>
          <c:val>
            <c:numRef>
              <c:f>Sheet1!$Q$3:$Q$4</c:f>
              <c:numCache>
                <c:formatCode>0%</c:formatCode>
                <c:ptCount val="2"/>
                <c:pt idx="0">
                  <c:v>0.2</c:v>
                </c:pt>
                <c:pt idx="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D-5D4B-8EDC-188E650FE69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114300</xdr:rowOff>
    </xdr:from>
    <xdr:to>
      <xdr:col>6</xdr:col>
      <xdr:colOff>12700</xdr:colOff>
      <xdr:row>33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7AA6071-D89B-2D4B-8F90-227AE073E6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787400</xdr:colOff>
      <xdr:row>9</xdr:row>
      <xdr:rowOff>12700</xdr:rowOff>
    </xdr:from>
    <xdr:to>
      <xdr:col>13</xdr:col>
      <xdr:colOff>393700</xdr:colOff>
      <xdr:row>32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563FDF-CD24-D047-9E2B-A6FC75C438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57150</xdr:colOff>
      <xdr:row>9</xdr:row>
      <xdr:rowOff>12700</xdr:rowOff>
    </xdr:from>
    <xdr:to>
      <xdr:col>20</xdr:col>
      <xdr:colOff>774700</xdr:colOff>
      <xdr:row>31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17E7EF-AD78-6E42-944C-88482B9941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cet">
  <a:themeElements>
    <a:clrScheme name="Facet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36"/>
  <sheetViews>
    <sheetView tabSelected="1" zoomScaleNormal="100" workbookViewId="0">
      <selection activeCell="BB25" sqref="BB25"/>
    </sheetView>
  </sheetViews>
  <sheetFormatPr baseColWidth="10" defaultColWidth="8.83203125" defaultRowHeight="13" x14ac:dyDescent="0.15"/>
  <cols>
    <col min="1" max="1" width="38.6640625" style="1" bestFit="1" customWidth="1"/>
    <col min="2" max="2" width="2.5" style="1" bestFit="1" customWidth="1"/>
    <col min="3" max="3" width="3.33203125" style="1" bestFit="1" customWidth="1"/>
    <col min="4" max="5" width="3.5" style="1" bestFit="1" customWidth="1"/>
    <col min="6" max="6" width="2.5" style="1" customWidth="1"/>
    <col min="7" max="8" width="3.5" style="1" bestFit="1" customWidth="1"/>
    <col min="9" max="9" width="3.1640625" style="1" customWidth="1"/>
    <col min="10" max="10" width="3.33203125" style="1" bestFit="1" customWidth="1"/>
    <col min="11" max="11" width="3.5" style="1" customWidth="1"/>
    <col min="12" max="12" width="3.5" style="1" bestFit="1" customWidth="1"/>
    <col min="13" max="13" width="3.1640625" style="1" customWidth="1"/>
    <col min="14" max="14" width="3.33203125" style="1" bestFit="1" customWidth="1"/>
    <col min="15" max="15" width="3.1640625" style="1" customWidth="1"/>
    <col min="16" max="18" width="3.5" style="1" bestFit="1" customWidth="1"/>
    <col min="19" max="19" width="3.33203125" style="1" customWidth="1"/>
    <col min="20" max="22" width="3.5" style="1" bestFit="1" customWidth="1"/>
    <col min="23" max="23" width="3.33203125" style="1" bestFit="1" customWidth="1"/>
    <col min="24" max="24" width="2.83203125" style="1" customWidth="1"/>
    <col min="25" max="26" width="3.5" style="1" bestFit="1" customWidth="1"/>
    <col min="27" max="27" width="3.33203125" style="1" bestFit="1" customWidth="1"/>
    <col min="28" max="28" width="3.6640625" style="1" customWidth="1"/>
    <col min="29" max="30" width="3.5" style="1" bestFit="1" customWidth="1"/>
    <col min="31" max="32" width="3.1640625" style="1" customWidth="1"/>
    <col min="33" max="33" width="2.33203125" style="1" bestFit="1" customWidth="1"/>
    <col min="34" max="35" width="3.5" style="1" bestFit="1" customWidth="1"/>
    <col min="36" max="36" width="3.33203125" style="1" bestFit="1" customWidth="1"/>
    <col min="37" max="37" width="3.5" style="1" customWidth="1"/>
    <col min="38" max="39" width="3.5" style="1" bestFit="1" customWidth="1"/>
    <col min="40" max="40" width="3.33203125" style="1" bestFit="1" customWidth="1"/>
    <col min="41" max="41" width="3.83203125" style="1" customWidth="1"/>
    <col min="42" max="44" width="3.5" style="1" bestFit="1" customWidth="1"/>
    <col min="45" max="45" width="3.5" style="1" customWidth="1"/>
    <col min="46" max="48" width="3.5" style="1" bestFit="1" customWidth="1"/>
    <col min="49" max="49" width="3.33203125" style="1" bestFit="1" customWidth="1"/>
    <col min="50" max="50" width="2.33203125" style="1" customWidth="1"/>
    <col min="51" max="52" width="3.5" style="1" bestFit="1" customWidth="1"/>
    <col min="53" max="53" width="3.33203125" style="1" bestFit="1" customWidth="1"/>
    <col min="54" max="54" width="15.1640625" style="1" bestFit="1" customWidth="1"/>
    <col min="55" max="16384" width="8.83203125" style="1"/>
  </cols>
  <sheetData>
    <row r="1" spans="1:54 16377:16377" ht="31" customHeight="1" thickBot="1" x14ac:dyDescent="0.2">
      <c r="A1" s="42" t="s">
        <v>47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</row>
    <row r="2" spans="1:54 16377:16377" ht="19" thickBot="1" x14ac:dyDescent="0.25">
      <c r="A2" s="20"/>
      <c r="B2" s="49">
        <v>2018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1">
        <v>2019</v>
      </c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</row>
    <row r="3" spans="1:54 16377:16377" ht="14" thickBot="1" x14ac:dyDescent="0.2">
      <c r="A3" s="11" t="s">
        <v>49</v>
      </c>
      <c r="B3" s="69" t="s">
        <v>2</v>
      </c>
      <c r="C3" s="69"/>
      <c r="D3" s="69"/>
      <c r="E3" s="70"/>
      <c r="F3" s="71" t="s">
        <v>3</v>
      </c>
      <c r="G3" s="69"/>
      <c r="H3" s="69"/>
      <c r="I3" s="69"/>
      <c r="J3" s="69"/>
      <c r="K3" s="69" t="s">
        <v>4</v>
      </c>
      <c r="L3" s="69"/>
      <c r="M3" s="69"/>
      <c r="N3" s="69"/>
      <c r="O3" s="69" t="s">
        <v>5</v>
      </c>
      <c r="P3" s="69"/>
      <c r="Q3" s="69"/>
      <c r="R3" s="69"/>
      <c r="S3" s="53" t="s">
        <v>6</v>
      </c>
      <c r="T3" s="53"/>
      <c r="U3" s="53"/>
      <c r="V3" s="53"/>
      <c r="W3" s="53"/>
      <c r="X3" s="53" t="s">
        <v>7</v>
      </c>
      <c r="Y3" s="53"/>
      <c r="Z3" s="53"/>
      <c r="AA3" s="53"/>
      <c r="AB3" s="53" t="s">
        <v>8</v>
      </c>
      <c r="AC3" s="53"/>
      <c r="AD3" s="53"/>
      <c r="AE3" s="53"/>
      <c r="AF3" s="53" t="s">
        <v>9</v>
      </c>
      <c r="AG3" s="53"/>
      <c r="AH3" s="53"/>
      <c r="AI3" s="53"/>
      <c r="AJ3" s="53"/>
      <c r="AK3" s="53" t="s">
        <v>10</v>
      </c>
      <c r="AL3" s="53"/>
      <c r="AM3" s="53"/>
      <c r="AN3" s="53"/>
      <c r="AO3" s="53" t="s">
        <v>11</v>
      </c>
      <c r="AP3" s="53"/>
      <c r="AQ3" s="53"/>
      <c r="AR3" s="53"/>
      <c r="AS3" s="53" t="s">
        <v>12</v>
      </c>
      <c r="AT3" s="53"/>
      <c r="AU3" s="53"/>
      <c r="AV3" s="53"/>
      <c r="AW3" s="53"/>
      <c r="AX3" s="53" t="s">
        <v>13</v>
      </c>
      <c r="AY3" s="53"/>
      <c r="AZ3" s="53"/>
      <c r="BA3" s="53"/>
      <c r="BB3" s="7" t="s">
        <v>0</v>
      </c>
    </row>
    <row r="4" spans="1:54 16377:16377" ht="13" customHeight="1" thickBot="1" x14ac:dyDescent="0.2">
      <c r="A4" s="16"/>
      <c r="B4" s="24">
        <v>4</v>
      </c>
      <c r="C4" s="24">
        <v>11</v>
      </c>
      <c r="D4" s="24">
        <v>18</v>
      </c>
      <c r="E4" s="24">
        <v>25</v>
      </c>
      <c r="F4" s="14">
        <v>2</v>
      </c>
      <c r="G4" s="17">
        <v>9</v>
      </c>
      <c r="H4" s="17">
        <v>16</v>
      </c>
      <c r="I4" s="17">
        <v>23</v>
      </c>
      <c r="J4" s="17">
        <v>30</v>
      </c>
      <c r="K4" s="14">
        <v>6</v>
      </c>
      <c r="L4" s="17">
        <v>13</v>
      </c>
      <c r="M4" s="17">
        <v>20</v>
      </c>
      <c r="N4" s="17">
        <v>27</v>
      </c>
      <c r="O4" s="15">
        <v>4</v>
      </c>
      <c r="P4" s="17">
        <v>11</v>
      </c>
      <c r="Q4" s="17">
        <v>18</v>
      </c>
      <c r="R4" s="17">
        <v>25</v>
      </c>
      <c r="S4" s="15">
        <v>1</v>
      </c>
      <c r="T4" s="17">
        <v>8</v>
      </c>
      <c r="U4" s="17">
        <v>15</v>
      </c>
      <c r="V4" s="17">
        <v>22</v>
      </c>
      <c r="W4" s="17">
        <v>29</v>
      </c>
      <c r="X4" s="15">
        <v>5</v>
      </c>
      <c r="Y4" s="17">
        <v>12</v>
      </c>
      <c r="Z4" s="17">
        <v>19</v>
      </c>
      <c r="AA4" s="17">
        <v>26</v>
      </c>
      <c r="AB4" s="15">
        <v>5</v>
      </c>
      <c r="AC4" s="17">
        <v>12</v>
      </c>
      <c r="AD4" s="17">
        <v>19</v>
      </c>
      <c r="AE4" s="17">
        <v>26</v>
      </c>
      <c r="AF4" s="15">
        <v>2</v>
      </c>
      <c r="AG4" s="17">
        <v>9</v>
      </c>
      <c r="AH4" s="17">
        <v>16</v>
      </c>
      <c r="AI4" s="17">
        <v>24</v>
      </c>
      <c r="AJ4" s="17">
        <v>30</v>
      </c>
      <c r="AK4" s="15">
        <v>7</v>
      </c>
      <c r="AL4" s="17">
        <v>14</v>
      </c>
      <c r="AM4" s="17">
        <v>21</v>
      </c>
      <c r="AN4" s="17">
        <v>28</v>
      </c>
      <c r="AO4" s="15">
        <v>4</v>
      </c>
      <c r="AP4" s="17">
        <v>11</v>
      </c>
      <c r="AQ4" s="17">
        <v>18</v>
      </c>
      <c r="AR4" s="17">
        <v>25</v>
      </c>
      <c r="AS4" s="15">
        <v>2</v>
      </c>
      <c r="AT4" s="17">
        <v>9</v>
      </c>
      <c r="AU4" s="17">
        <v>16</v>
      </c>
      <c r="AV4" s="17">
        <v>23</v>
      </c>
      <c r="AW4" s="17">
        <v>30</v>
      </c>
      <c r="AX4" s="15">
        <v>6</v>
      </c>
      <c r="AY4" s="17">
        <v>13</v>
      </c>
      <c r="AZ4" s="17">
        <v>20</v>
      </c>
      <c r="BA4" s="17">
        <v>27</v>
      </c>
      <c r="BB4" s="19"/>
    </row>
    <row r="5" spans="1:54 16377:16377" ht="16" x14ac:dyDescent="0.2">
      <c r="A5" s="27" t="s">
        <v>14</v>
      </c>
      <c r="B5" s="47"/>
      <c r="C5" s="47"/>
      <c r="D5" s="47"/>
      <c r="E5" s="47"/>
      <c r="F5" s="67"/>
      <c r="G5" s="67"/>
      <c r="H5" s="67"/>
      <c r="I5" s="67"/>
      <c r="J5" s="67"/>
      <c r="K5" s="67"/>
      <c r="L5" s="67"/>
      <c r="M5" s="67"/>
      <c r="N5" s="67"/>
      <c r="O5" s="68"/>
      <c r="P5" s="68"/>
      <c r="Q5" s="68"/>
      <c r="R5" s="68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32"/>
    </row>
    <row r="6" spans="1:54 16377:16377" x14ac:dyDescent="0.15">
      <c r="A6" s="28" t="s">
        <v>43</v>
      </c>
      <c r="B6" s="47"/>
      <c r="C6" s="47"/>
      <c r="D6" s="47"/>
      <c r="E6" s="47"/>
      <c r="F6" s="48"/>
      <c r="G6" s="48"/>
      <c r="H6" s="48"/>
      <c r="I6" s="48"/>
      <c r="J6" s="48"/>
      <c r="K6" s="48">
        <v>15000</v>
      </c>
      <c r="L6" s="48"/>
      <c r="M6" s="48"/>
      <c r="N6" s="48"/>
      <c r="O6" s="59">
        <v>21000</v>
      </c>
      <c r="P6" s="59"/>
      <c r="Q6" s="59"/>
      <c r="R6" s="59"/>
      <c r="S6" s="59"/>
      <c r="T6" s="59"/>
      <c r="U6" s="59"/>
      <c r="V6" s="59"/>
      <c r="W6" s="59"/>
      <c r="X6" s="60"/>
      <c r="Y6" s="60"/>
      <c r="Z6" s="60"/>
      <c r="AA6" s="60"/>
      <c r="AB6" s="60"/>
      <c r="AC6" s="60"/>
      <c r="AD6" s="60"/>
      <c r="AE6" s="60"/>
      <c r="AF6" s="59"/>
      <c r="AG6" s="59"/>
      <c r="AH6" s="59"/>
      <c r="AI6" s="59"/>
      <c r="AJ6" s="59"/>
      <c r="AK6" s="59"/>
      <c r="AL6" s="59"/>
      <c r="AM6" s="59"/>
      <c r="AN6" s="59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33">
        <f>SUM(B6:BA6)</f>
        <v>36000</v>
      </c>
    </row>
    <row r="7" spans="1:54 16377:16377" x14ac:dyDescent="0.15">
      <c r="A7" s="28" t="s">
        <v>42</v>
      </c>
      <c r="B7" s="47"/>
      <c r="C7" s="47"/>
      <c r="D7" s="47"/>
      <c r="E7" s="47"/>
      <c r="F7" s="48"/>
      <c r="G7" s="48"/>
      <c r="H7" s="48"/>
      <c r="I7" s="48"/>
      <c r="J7" s="48"/>
      <c r="K7" s="48"/>
      <c r="L7" s="48"/>
      <c r="M7" s="48"/>
      <c r="N7" s="48"/>
      <c r="O7" s="59"/>
      <c r="P7" s="59"/>
      <c r="Q7" s="59"/>
      <c r="R7" s="59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59">
        <v>15000</v>
      </c>
      <c r="AL7" s="59"/>
      <c r="AM7" s="59"/>
      <c r="AN7" s="59"/>
      <c r="AO7" s="59">
        <v>21000</v>
      </c>
      <c r="AP7" s="59"/>
      <c r="AQ7" s="59"/>
      <c r="AR7" s="59"/>
      <c r="AS7" s="59">
        <v>21000</v>
      </c>
      <c r="AT7" s="59"/>
      <c r="AU7" s="59"/>
      <c r="AV7" s="59"/>
      <c r="AW7" s="59"/>
      <c r="AX7" s="59">
        <v>15000</v>
      </c>
      <c r="AY7" s="59"/>
      <c r="AZ7" s="59"/>
      <c r="BA7" s="59"/>
      <c r="BB7" s="33">
        <f>SUM(B7:BA7)</f>
        <v>72000</v>
      </c>
    </row>
    <row r="8" spans="1:54 16377:16377" s="17" customFormat="1" ht="14" thickBot="1" x14ac:dyDescent="0.2">
      <c r="A8" s="40" t="s">
        <v>46</v>
      </c>
      <c r="B8" s="61">
        <f>SUM(B6:E7)</f>
        <v>0</v>
      </c>
      <c r="C8" s="61"/>
      <c r="D8" s="61"/>
      <c r="E8" s="61"/>
      <c r="F8" s="72">
        <f>SUM(F6,F7)</f>
        <v>0</v>
      </c>
      <c r="G8" s="72"/>
      <c r="H8" s="72"/>
      <c r="I8" s="72"/>
      <c r="J8" s="72"/>
      <c r="K8" s="65">
        <f>SUM(K6:N7)</f>
        <v>15000</v>
      </c>
      <c r="L8" s="65"/>
      <c r="M8" s="65"/>
      <c r="N8" s="65"/>
      <c r="O8" s="45">
        <f>SUM(O6:R7)</f>
        <v>21000</v>
      </c>
      <c r="P8" s="45"/>
      <c r="Q8" s="45"/>
      <c r="R8" s="45"/>
      <c r="S8" s="61">
        <f>SUM(S6:W7)</f>
        <v>0</v>
      </c>
      <c r="T8" s="61"/>
      <c r="U8" s="61"/>
      <c r="V8" s="61"/>
      <c r="W8" s="61"/>
      <c r="X8" s="61">
        <f>SUM(X6:AA7)</f>
        <v>0</v>
      </c>
      <c r="Y8" s="61"/>
      <c r="Z8" s="61"/>
      <c r="AA8" s="61"/>
      <c r="AB8" s="61">
        <f>SUM(AB6:AE7)</f>
        <v>0</v>
      </c>
      <c r="AC8" s="61"/>
      <c r="AD8" s="61"/>
      <c r="AE8" s="61"/>
      <c r="AF8" s="61">
        <f>SUM(AF6:AJ7)</f>
        <v>0</v>
      </c>
      <c r="AG8" s="61"/>
      <c r="AH8" s="61"/>
      <c r="AI8" s="61"/>
      <c r="AJ8" s="61"/>
      <c r="AK8" s="45">
        <f>SUM(AK6:AN7)</f>
        <v>15000</v>
      </c>
      <c r="AL8" s="45"/>
      <c r="AM8" s="45"/>
      <c r="AN8" s="45"/>
      <c r="AO8" s="45">
        <f>SUM(AO7:AR7)</f>
        <v>21000</v>
      </c>
      <c r="AP8" s="45"/>
      <c r="AQ8" s="45"/>
      <c r="AR8" s="45"/>
      <c r="AS8" s="45">
        <f>SUM(AS7:AW7)</f>
        <v>21000</v>
      </c>
      <c r="AT8" s="45"/>
      <c r="AU8" s="45"/>
      <c r="AV8" s="45"/>
      <c r="AW8" s="45"/>
      <c r="AX8" s="45">
        <f>SUM(AX7:BA7)</f>
        <v>15000</v>
      </c>
      <c r="AY8" s="45"/>
      <c r="AZ8" s="45"/>
      <c r="BA8" s="45"/>
      <c r="BB8" s="34">
        <f>SUM(B8:BA8)</f>
        <v>108000</v>
      </c>
    </row>
    <row r="9" spans="1:54 16377:16377" s="10" customFormat="1" ht="16" x14ac:dyDescent="0.2">
      <c r="A9" s="27" t="s">
        <v>16</v>
      </c>
      <c r="B9" s="63"/>
      <c r="C9" s="63"/>
      <c r="D9" s="63"/>
      <c r="E9" s="63"/>
      <c r="F9" s="67"/>
      <c r="G9" s="67"/>
      <c r="H9" s="67"/>
      <c r="I9" s="67"/>
      <c r="J9" s="67"/>
      <c r="K9" s="67"/>
      <c r="L9" s="67"/>
      <c r="M9" s="67"/>
      <c r="N9" s="67"/>
      <c r="O9" s="68"/>
      <c r="P9" s="68"/>
      <c r="Q9" s="68"/>
      <c r="R9" s="68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32"/>
    </row>
    <row r="10" spans="1:54 16377:16377" s="10" customFormat="1" x14ac:dyDescent="0.15">
      <c r="A10" s="28" t="s">
        <v>31</v>
      </c>
      <c r="B10" s="58"/>
      <c r="C10" s="58"/>
      <c r="D10" s="58"/>
      <c r="E10" s="58"/>
      <c r="F10" s="48">
        <v>882</v>
      </c>
      <c r="G10" s="48"/>
      <c r="H10" s="48"/>
      <c r="I10" s="48"/>
      <c r="J10" s="48"/>
      <c r="K10" s="48">
        <v>882</v>
      </c>
      <c r="L10" s="48"/>
      <c r="M10" s="48"/>
      <c r="N10" s="48"/>
      <c r="O10" s="59">
        <v>882</v>
      </c>
      <c r="P10" s="59"/>
      <c r="Q10" s="59"/>
      <c r="R10" s="59"/>
      <c r="S10" s="48">
        <v>882</v>
      </c>
      <c r="T10" s="48"/>
      <c r="U10" s="48"/>
      <c r="V10" s="48"/>
      <c r="W10" s="48"/>
      <c r="X10" s="59">
        <v>882</v>
      </c>
      <c r="Y10" s="59"/>
      <c r="Z10" s="59"/>
      <c r="AA10" s="59"/>
      <c r="AB10" s="59">
        <v>882</v>
      </c>
      <c r="AC10" s="59"/>
      <c r="AD10" s="59"/>
      <c r="AE10" s="59"/>
      <c r="AF10" s="48">
        <v>882</v>
      </c>
      <c r="AG10" s="48"/>
      <c r="AH10" s="48"/>
      <c r="AI10" s="48"/>
      <c r="AJ10" s="48"/>
      <c r="AK10" s="59">
        <v>882</v>
      </c>
      <c r="AL10" s="59"/>
      <c r="AM10" s="59"/>
      <c r="AN10" s="59"/>
      <c r="AO10" s="59">
        <v>882</v>
      </c>
      <c r="AP10" s="59"/>
      <c r="AQ10" s="59"/>
      <c r="AR10" s="59"/>
      <c r="AS10" s="48">
        <v>882</v>
      </c>
      <c r="AT10" s="48"/>
      <c r="AU10" s="48"/>
      <c r="AV10" s="48"/>
      <c r="AW10" s="48"/>
      <c r="AX10" s="59">
        <v>882</v>
      </c>
      <c r="AY10" s="59"/>
      <c r="AZ10" s="59"/>
      <c r="BA10" s="59"/>
      <c r="BB10" s="33">
        <f>SUM(B10:BA10)</f>
        <v>9702</v>
      </c>
    </row>
    <row r="11" spans="1:54 16377:16377" s="10" customFormat="1" x14ac:dyDescent="0.15">
      <c r="A11" s="28" t="s">
        <v>32</v>
      </c>
      <c r="B11" s="58"/>
      <c r="C11" s="58"/>
      <c r="D11" s="58"/>
      <c r="E11" s="58"/>
      <c r="F11" s="48">
        <v>882</v>
      </c>
      <c r="G11" s="48"/>
      <c r="H11" s="48"/>
      <c r="I11" s="48"/>
      <c r="J11" s="48"/>
      <c r="K11" s="48">
        <v>882</v>
      </c>
      <c r="L11" s="48"/>
      <c r="M11" s="48"/>
      <c r="N11" s="48"/>
      <c r="O11" s="59">
        <v>882</v>
      </c>
      <c r="P11" s="59"/>
      <c r="Q11" s="59"/>
      <c r="R11" s="59"/>
      <c r="S11" s="48">
        <v>882</v>
      </c>
      <c r="T11" s="48"/>
      <c r="U11" s="48"/>
      <c r="V11" s="48"/>
      <c r="W11" s="48"/>
      <c r="X11" s="59">
        <v>882</v>
      </c>
      <c r="Y11" s="59"/>
      <c r="Z11" s="59"/>
      <c r="AA11" s="59"/>
      <c r="AB11" s="59">
        <v>882</v>
      </c>
      <c r="AC11" s="59"/>
      <c r="AD11" s="59"/>
      <c r="AE11" s="59"/>
      <c r="AF11" s="48">
        <v>882</v>
      </c>
      <c r="AG11" s="48"/>
      <c r="AH11" s="48"/>
      <c r="AI11" s="48"/>
      <c r="AJ11" s="48"/>
      <c r="AK11" s="59">
        <v>882</v>
      </c>
      <c r="AL11" s="59"/>
      <c r="AM11" s="59"/>
      <c r="AN11" s="59"/>
      <c r="AO11" s="59">
        <v>882</v>
      </c>
      <c r="AP11" s="59"/>
      <c r="AQ11" s="59"/>
      <c r="AR11" s="59"/>
      <c r="AS11" s="48">
        <v>882</v>
      </c>
      <c r="AT11" s="48"/>
      <c r="AU11" s="48"/>
      <c r="AV11" s="48"/>
      <c r="AW11" s="48"/>
      <c r="AX11" s="59">
        <v>882</v>
      </c>
      <c r="AY11" s="59"/>
      <c r="AZ11" s="59"/>
      <c r="BA11" s="59"/>
      <c r="BB11" s="33">
        <f>SUM(B11:BA11)</f>
        <v>9702</v>
      </c>
    </row>
    <row r="12" spans="1:54 16377:16377" s="10" customFormat="1" x14ac:dyDescent="0.15">
      <c r="A12" s="28" t="s">
        <v>41</v>
      </c>
      <c r="B12" s="58"/>
      <c r="C12" s="58"/>
      <c r="D12" s="58"/>
      <c r="E12" s="58"/>
      <c r="F12" s="48"/>
      <c r="G12" s="48"/>
      <c r="H12" s="48"/>
      <c r="I12" s="48"/>
      <c r="J12" s="48"/>
      <c r="K12" s="48"/>
      <c r="L12" s="48"/>
      <c r="M12" s="48"/>
      <c r="N12" s="48"/>
      <c r="O12" s="59"/>
      <c r="P12" s="59"/>
      <c r="Q12" s="59"/>
      <c r="R12" s="59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59">
        <v>4341</v>
      </c>
      <c r="AY12" s="59"/>
      <c r="AZ12" s="59"/>
      <c r="BA12" s="59"/>
      <c r="BB12" s="33">
        <f>SUM(B12:BA12)</f>
        <v>4341</v>
      </c>
    </row>
    <row r="13" spans="1:54 16377:16377" s="29" customFormat="1" ht="14" thickBot="1" x14ac:dyDescent="0.2">
      <c r="A13" s="13" t="s">
        <v>15</v>
      </c>
      <c r="B13" s="45">
        <f>SUM(B10:E12)</f>
        <v>0</v>
      </c>
      <c r="C13" s="45"/>
      <c r="D13" s="45"/>
      <c r="E13" s="45"/>
      <c r="F13" s="65">
        <f>SUM(F10,F11,F12)</f>
        <v>1764</v>
      </c>
      <c r="G13" s="65"/>
      <c r="H13" s="65"/>
      <c r="I13" s="65"/>
      <c r="J13" s="65"/>
      <c r="K13" s="65">
        <f>SUM(K10:N12)</f>
        <v>1764</v>
      </c>
      <c r="L13" s="65"/>
      <c r="M13" s="65"/>
      <c r="N13" s="65"/>
      <c r="O13" s="45">
        <f>SUM(O10:R12)</f>
        <v>1764</v>
      </c>
      <c r="P13" s="45"/>
      <c r="Q13" s="45"/>
      <c r="R13" s="45"/>
      <c r="S13" s="45">
        <f>SUM(S10:W12)</f>
        <v>1764</v>
      </c>
      <c r="T13" s="45"/>
      <c r="U13" s="45"/>
      <c r="V13" s="45"/>
      <c r="W13" s="45"/>
      <c r="X13" s="45">
        <f>SUM(X10:AA12)</f>
        <v>1764</v>
      </c>
      <c r="Y13" s="45"/>
      <c r="Z13" s="45"/>
      <c r="AA13" s="45"/>
      <c r="AB13" s="45">
        <f>SUM(AB10:AE12)</f>
        <v>1764</v>
      </c>
      <c r="AC13" s="45"/>
      <c r="AD13" s="45"/>
      <c r="AE13" s="45"/>
      <c r="AF13" s="45">
        <f>SUM(AF10:AJ12)</f>
        <v>1764</v>
      </c>
      <c r="AG13" s="45"/>
      <c r="AH13" s="45"/>
      <c r="AI13" s="45"/>
      <c r="AJ13" s="45"/>
      <c r="AK13" s="45">
        <f>SUM(AK10:AN12)</f>
        <v>1764</v>
      </c>
      <c r="AL13" s="45"/>
      <c r="AM13" s="45"/>
      <c r="AN13" s="45"/>
      <c r="AO13" s="45">
        <f>SUM(AO10:AR12)</f>
        <v>1764</v>
      </c>
      <c r="AP13" s="45"/>
      <c r="AQ13" s="45"/>
      <c r="AR13" s="45"/>
      <c r="AS13" s="45">
        <f>SUM(AS10:AW12)</f>
        <v>1764</v>
      </c>
      <c r="AT13" s="45"/>
      <c r="AU13" s="45"/>
      <c r="AV13" s="45"/>
      <c r="AW13" s="45"/>
      <c r="AX13" s="45">
        <f>SUM(AX10:BA12)</f>
        <v>6105</v>
      </c>
      <c r="AY13" s="45"/>
      <c r="AZ13" s="45"/>
      <c r="BA13" s="45"/>
      <c r="BB13" s="34">
        <f>SUM(B13:BA13)</f>
        <v>23745</v>
      </c>
    </row>
    <row r="14" spans="1:54 16377:16377" ht="16" x14ac:dyDescent="0.2">
      <c r="A14" s="26" t="s">
        <v>23</v>
      </c>
      <c r="B14" s="62"/>
      <c r="C14" s="63"/>
      <c r="D14" s="63"/>
      <c r="E14" s="63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35"/>
    </row>
    <row r="15" spans="1:54 16377:16377" x14ac:dyDescent="0.15">
      <c r="A15" s="5" t="s">
        <v>29</v>
      </c>
      <c r="B15" s="64"/>
      <c r="C15" s="58"/>
      <c r="D15" s="58"/>
      <c r="E15" s="58"/>
      <c r="F15" s="44">
        <v>4500</v>
      </c>
      <c r="G15" s="44"/>
      <c r="H15" s="44"/>
      <c r="I15" s="44"/>
      <c r="J15" s="44"/>
      <c r="K15" s="44">
        <v>4500</v>
      </c>
      <c r="L15" s="44"/>
      <c r="M15" s="44"/>
      <c r="N15" s="44"/>
      <c r="O15" s="44">
        <v>4500</v>
      </c>
      <c r="P15" s="44"/>
      <c r="Q15" s="44"/>
      <c r="R15" s="44"/>
      <c r="S15" s="44">
        <v>4500</v>
      </c>
      <c r="T15" s="44"/>
      <c r="U15" s="44"/>
      <c r="V15" s="44"/>
      <c r="W15" s="44"/>
      <c r="X15" s="44">
        <v>4500</v>
      </c>
      <c r="Y15" s="44"/>
      <c r="Z15" s="44"/>
      <c r="AA15" s="44"/>
      <c r="AB15" s="44">
        <v>4500</v>
      </c>
      <c r="AC15" s="44"/>
      <c r="AD15" s="44"/>
      <c r="AE15" s="44"/>
      <c r="AF15" s="44">
        <v>4500</v>
      </c>
      <c r="AG15" s="44"/>
      <c r="AH15" s="44"/>
      <c r="AI15" s="44"/>
      <c r="AJ15" s="44"/>
      <c r="AK15" s="44">
        <v>4500</v>
      </c>
      <c r="AL15" s="44"/>
      <c r="AM15" s="44"/>
      <c r="AN15" s="44"/>
      <c r="AO15" s="44">
        <v>4500</v>
      </c>
      <c r="AP15" s="44"/>
      <c r="AQ15" s="44"/>
      <c r="AR15" s="44"/>
      <c r="AS15" s="44">
        <v>4500</v>
      </c>
      <c r="AT15" s="44"/>
      <c r="AU15" s="44"/>
      <c r="AV15" s="44"/>
      <c r="AW15" s="44"/>
      <c r="AX15" s="44">
        <v>4500</v>
      </c>
      <c r="AY15" s="44"/>
      <c r="AZ15" s="44"/>
      <c r="BA15" s="44"/>
      <c r="BB15" s="35">
        <f t="shared" ref="BB15:BB23" si="0">SUM(B15:BA15)</f>
        <v>49500</v>
      </c>
    </row>
    <row r="16" spans="1:54 16377:16377" x14ac:dyDescent="0.15">
      <c r="A16" s="5" t="s">
        <v>44</v>
      </c>
      <c r="B16" s="64"/>
      <c r="C16" s="58"/>
      <c r="D16" s="58"/>
      <c r="E16" s="58"/>
      <c r="F16" s="44">
        <v>1200</v>
      </c>
      <c r="G16" s="44"/>
      <c r="H16" s="44"/>
      <c r="I16" s="44"/>
      <c r="J16" s="44"/>
      <c r="K16" s="44">
        <v>1200</v>
      </c>
      <c r="L16" s="44"/>
      <c r="M16" s="44"/>
      <c r="N16" s="44"/>
      <c r="O16" s="44">
        <v>1200</v>
      </c>
      <c r="P16" s="44"/>
      <c r="Q16" s="44"/>
      <c r="R16" s="44"/>
      <c r="S16" s="44">
        <v>1200</v>
      </c>
      <c r="T16" s="44"/>
      <c r="U16" s="44"/>
      <c r="V16" s="44"/>
      <c r="W16" s="44"/>
      <c r="X16" s="44">
        <v>1200</v>
      </c>
      <c r="Y16" s="44"/>
      <c r="Z16" s="44"/>
      <c r="AA16" s="44"/>
      <c r="AB16" s="44">
        <v>1200</v>
      </c>
      <c r="AC16" s="44"/>
      <c r="AD16" s="44"/>
      <c r="AE16" s="44"/>
      <c r="AF16" s="44">
        <v>1200</v>
      </c>
      <c r="AG16" s="44"/>
      <c r="AH16" s="44"/>
      <c r="AI16" s="44"/>
      <c r="AJ16" s="44"/>
      <c r="AK16" s="44">
        <v>1200</v>
      </c>
      <c r="AL16" s="44"/>
      <c r="AM16" s="44"/>
      <c r="AN16" s="44"/>
      <c r="AO16" s="44">
        <v>1200</v>
      </c>
      <c r="AP16" s="44"/>
      <c r="AQ16" s="44"/>
      <c r="AR16" s="44"/>
      <c r="AS16" s="44">
        <v>1200</v>
      </c>
      <c r="AT16" s="44"/>
      <c r="AU16" s="44"/>
      <c r="AV16" s="44"/>
      <c r="AW16" s="44"/>
      <c r="AX16" s="44">
        <v>1200</v>
      </c>
      <c r="AY16" s="44"/>
      <c r="AZ16" s="44"/>
      <c r="BA16" s="44"/>
      <c r="BB16" s="35">
        <f t="shared" si="0"/>
        <v>13200</v>
      </c>
      <c r="XEW16" s="2"/>
    </row>
    <row r="17" spans="1:54" x14ac:dyDescent="0.15">
      <c r="A17" s="5" t="s">
        <v>25</v>
      </c>
      <c r="B17" s="64"/>
      <c r="C17" s="58"/>
      <c r="D17" s="58"/>
      <c r="E17" s="58"/>
      <c r="F17" s="44">
        <v>3900</v>
      </c>
      <c r="G17" s="44"/>
      <c r="H17" s="44"/>
      <c r="I17" s="44"/>
      <c r="J17" s="44"/>
      <c r="K17" s="44">
        <v>3900</v>
      </c>
      <c r="L17" s="44"/>
      <c r="M17" s="44"/>
      <c r="N17" s="44"/>
      <c r="O17" s="44">
        <v>3900</v>
      </c>
      <c r="P17" s="44"/>
      <c r="Q17" s="44"/>
      <c r="R17" s="44"/>
      <c r="S17" s="44">
        <v>3900</v>
      </c>
      <c r="T17" s="44"/>
      <c r="U17" s="44"/>
      <c r="V17" s="44"/>
      <c r="W17" s="44"/>
      <c r="X17" s="47">
        <v>1800</v>
      </c>
      <c r="Y17" s="47"/>
      <c r="Z17" s="47"/>
      <c r="AA17" s="47"/>
      <c r="AB17" s="47">
        <v>1800</v>
      </c>
      <c r="AC17" s="47"/>
      <c r="AD17" s="47"/>
      <c r="AE17" s="47"/>
      <c r="AF17" s="44">
        <v>1800</v>
      </c>
      <c r="AG17" s="44"/>
      <c r="AH17" s="44"/>
      <c r="AI17" s="44"/>
      <c r="AJ17" s="44"/>
      <c r="AK17" s="44">
        <v>3900</v>
      </c>
      <c r="AL17" s="44"/>
      <c r="AM17" s="44"/>
      <c r="AN17" s="44"/>
      <c r="AO17" s="44">
        <v>3900</v>
      </c>
      <c r="AP17" s="44"/>
      <c r="AQ17" s="44"/>
      <c r="AR17" s="44"/>
      <c r="AS17" s="44">
        <v>3900</v>
      </c>
      <c r="AT17" s="44"/>
      <c r="AU17" s="44"/>
      <c r="AV17" s="44"/>
      <c r="AW17" s="44"/>
      <c r="AX17" s="47">
        <v>3900</v>
      </c>
      <c r="AY17" s="47"/>
      <c r="AZ17" s="47"/>
      <c r="BA17" s="47"/>
      <c r="BB17" s="35">
        <f t="shared" si="0"/>
        <v>36600</v>
      </c>
    </row>
    <row r="18" spans="1:54" x14ac:dyDescent="0.15">
      <c r="A18" s="8" t="s">
        <v>26</v>
      </c>
      <c r="B18" s="64"/>
      <c r="C18" s="58"/>
      <c r="D18" s="58"/>
      <c r="E18" s="58"/>
      <c r="F18" s="44">
        <v>2600</v>
      </c>
      <c r="G18" s="44"/>
      <c r="H18" s="44"/>
      <c r="I18" s="44"/>
      <c r="J18" s="44"/>
      <c r="K18" s="44">
        <v>2700</v>
      </c>
      <c r="L18" s="44"/>
      <c r="M18" s="44"/>
      <c r="N18" s="44"/>
      <c r="O18" s="44">
        <v>2700</v>
      </c>
      <c r="P18" s="44"/>
      <c r="Q18" s="44"/>
      <c r="R18" s="44"/>
      <c r="S18" s="44">
        <v>2700</v>
      </c>
      <c r="T18" s="44"/>
      <c r="U18" s="44"/>
      <c r="V18" s="44"/>
      <c r="W18" s="44"/>
      <c r="X18" s="44">
        <v>2700</v>
      </c>
      <c r="Y18" s="44"/>
      <c r="Z18" s="44"/>
      <c r="AA18" s="44"/>
      <c r="AB18" s="44">
        <v>2700</v>
      </c>
      <c r="AC18" s="44"/>
      <c r="AD18" s="44"/>
      <c r="AE18" s="44"/>
      <c r="AF18" s="44">
        <v>2700</v>
      </c>
      <c r="AG18" s="44"/>
      <c r="AH18" s="44"/>
      <c r="AI18" s="44"/>
      <c r="AJ18" s="44"/>
      <c r="AK18" s="44">
        <v>2700</v>
      </c>
      <c r="AL18" s="44"/>
      <c r="AM18" s="44"/>
      <c r="AN18" s="44"/>
      <c r="AO18" s="44">
        <v>2700</v>
      </c>
      <c r="AP18" s="44"/>
      <c r="AQ18" s="44"/>
      <c r="AR18" s="44"/>
      <c r="AS18" s="44">
        <v>2700</v>
      </c>
      <c r="AT18" s="44"/>
      <c r="AU18" s="44"/>
      <c r="AV18" s="44"/>
      <c r="AW18" s="44"/>
      <c r="AX18" s="44">
        <v>2700</v>
      </c>
      <c r="AY18" s="44"/>
      <c r="AZ18" s="44"/>
      <c r="BA18" s="44"/>
      <c r="BB18" s="35">
        <f t="shared" si="0"/>
        <v>29600</v>
      </c>
    </row>
    <row r="19" spans="1:54" x14ac:dyDescent="0.15">
      <c r="A19" s="8" t="s">
        <v>45</v>
      </c>
      <c r="B19" s="64"/>
      <c r="C19" s="58"/>
      <c r="D19" s="58"/>
      <c r="E19" s="58"/>
      <c r="F19" s="44">
        <v>3700</v>
      </c>
      <c r="G19" s="44"/>
      <c r="H19" s="44"/>
      <c r="I19" s="44"/>
      <c r="J19" s="44"/>
      <c r="K19" s="44">
        <v>3700</v>
      </c>
      <c r="L19" s="44"/>
      <c r="M19" s="44"/>
      <c r="N19" s="44"/>
      <c r="O19" s="44">
        <v>3700</v>
      </c>
      <c r="P19" s="44"/>
      <c r="Q19" s="44"/>
      <c r="R19" s="44"/>
      <c r="S19" s="44">
        <v>3700</v>
      </c>
      <c r="T19" s="44"/>
      <c r="U19" s="44"/>
      <c r="V19" s="44"/>
      <c r="W19" s="44"/>
      <c r="X19" s="44">
        <v>2000</v>
      </c>
      <c r="Y19" s="44"/>
      <c r="Z19" s="44"/>
      <c r="AA19" s="44"/>
      <c r="AB19" s="44">
        <v>2000</v>
      </c>
      <c r="AC19" s="44"/>
      <c r="AD19" s="44"/>
      <c r="AE19" s="44"/>
      <c r="AF19" s="44">
        <v>2000</v>
      </c>
      <c r="AG19" s="44"/>
      <c r="AH19" s="44"/>
      <c r="AI19" s="44"/>
      <c r="AJ19" s="44"/>
      <c r="AK19" s="44">
        <v>3700</v>
      </c>
      <c r="AL19" s="44"/>
      <c r="AM19" s="44"/>
      <c r="AN19" s="44"/>
      <c r="AO19" s="44">
        <v>3700</v>
      </c>
      <c r="AP19" s="44"/>
      <c r="AQ19" s="44"/>
      <c r="AR19" s="44"/>
      <c r="AS19" s="44">
        <v>3700</v>
      </c>
      <c r="AT19" s="44"/>
      <c r="AU19" s="44"/>
      <c r="AV19" s="44"/>
      <c r="AW19" s="44"/>
      <c r="AX19" s="44">
        <v>3700</v>
      </c>
      <c r="AY19" s="44"/>
      <c r="AZ19" s="44"/>
      <c r="BA19" s="44"/>
      <c r="BB19" s="35">
        <f t="shared" si="0"/>
        <v>35600</v>
      </c>
    </row>
    <row r="20" spans="1:54" x14ac:dyDescent="0.15">
      <c r="A20" s="5" t="s">
        <v>27</v>
      </c>
      <c r="B20" s="64"/>
      <c r="C20" s="58"/>
      <c r="D20" s="58"/>
      <c r="E20" s="58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>
        <v>2000</v>
      </c>
      <c r="AG20" s="55"/>
      <c r="AH20" s="55"/>
      <c r="AI20" s="55"/>
      <c r="AJ20" s="55"/>
      <c r="AK20" s="55">
        <v>2000</v>
      </c>
      <c r="AL20" s="55"/>
      <c r="AM20" s="55"/>
      <c r="AN20" s="55"/>
      <c r="AO20" s="55">
        <v>2000</v>
      </c>
      <c r="AP20" s="55"/>
      <c r="AQ20" s="55"/>
      <c r="AR20" s="55"/>
      <c r="AS20" s="55">
        <v>2000</v>
      </c>
      <c r="AT20" s="55"/>
      <c r="AU20" s="55"/>
      <c r="AV20" s="55"/>
      <c r="AW20" s="55"/>
      <c r="AX20" s="55">
        <v>2000</v>
      </c>
      <c r="AY20" s="55"/>
      <c r="AZ20" s="55"/>
      <c r="BA20" s="55"/>
      <c r="BB20" s="35">
        <f t="shared" ref="BB20" si="1">SUM(B20:BA20)</f>
        <v>10000</v>
      </c>
    </row>
    <row r="21" spans="1:54" x14ac:dyDescent="0.15">
      <c r="A21" s="5" t="s">
        <v>48</v>
      </c>
      <c r="B21" s="64"/>
      <c r="C21" s="58"/>
      <c r="D21" s="58"/>
      <c r="E21" s="58"/>
      <c r="F21" s="55"/>
      <c r="G21" s="55"/>
      <c r="H21" s="55"/>
      <c r="I21" s="55"/>
      <c r="J21" s="55"/>
      <c r="K21" s="55"/>
      <c r="L21" s="55"/>
      <c r="M21" s="55"/>
      <c r="N21" s="55"/>
      <c r="O21" s="59">
        <v>2118</v>
      </c>
      <c r="P21" s="59"/>
      <c r="Q21" s="59"/>
      <c r="R21" s="59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9">
        <v>2118</v>
      </c>
      <c r="AL21" s="59"/>
      <c r="AM21" s="59"/>
      <c r="AN21" s="59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35">
        <f t="shared" si="0"/>
        <v>4236</v>
      </c>
    </row>
    <row r="22" spans="1:54" x14ac:dyDescent="0.15">
      <c r="A22" s="5" t="s">
        <v>28</v>
      </c>
      <c r="B22" s="64">
        <v>2125</v>
      </c>
      <c r="C22" s="58"/>
      <c r="D22" s="58"/>
      <c r="E22" s="58"/>
      <c r="F22" s="55">
        <v>2125</v>
      </c>
      <c r="G22" s="55"/>
      <c r="H22" s="55"/>
      <c r="I22" s="55"/>
      <c r="J22" s="55"/>
      <c r="K22" s="58">
        <v>2125</v>
      </c>
      <c r="L22" s="58"/>
      <c r="M22" s="58"/>
      <c r="N22" s="58"/>
      <c r="O22" s="58">
        <v>2125</v>
      </c>
      <c r="P22" s="58"/>
      <c r="Q22" s="58"/>
      <c r="R22" s="58"/>
      <c r="S22" s="47">
        <v>2125</v>
      </c>
      <c r="T22" s="47"/>
      <c r="U22" s="47"/>
      <c r="V22" s="47"/>
      <c r="W22" s="47"/>
      <c r="X22" s="58">
        <v>2125</v>
      </c>
      <c r="Y22" s="58"/>
      <c r="Z22" s="58"/>
      <c r="AA22" s="58"/>
      <c r="AB22" s="58">
        <v>2125</v>
      </c>
      <c r="AC22" s="58"/>
      <c r="AD22" s="58"/>
      <c r="AE22" s="58"/>
      <c r="AF22" s="55">
        <v>2125</v>
      </c>
      <c r="AG22" s="55"/>
      <c r="AH22" s="55"/>
      <c r="AI22" s="55"/>
      <c r="AJ22" s="55"/>
      <c r="AK22" s="58">
        <v>2125</v>
      </c>
      <c r="AL22" s="58"/>
      <c r="AM22" s="58"/>
      <c r="AN22" s="58"/>
      <c r="AO22" s="58">
        <v>2125</v>
      </c>
      <c r="AP22" s="58"/>
      <c r="AQ22" s="58"/>
      <c r="AR22" s="58"/>
      <c r="AS22" s="58">
        <v>2125</v>
      </c>
      <c r="AT22" s="58"/>
      <c r="AU22" s="58"/>
      <c r="AV22" s="58"/>
      <c r="AW22" s="58"/>
      <c r="AX22" s="58">
        <v>2125</v>
      </c>
      <c r="AY22" s="58"/>
      <c r="AZ22" s="58"/>
      <c r="BA22" s="58"/>
      <c r="BB22" s="35">
        <f t="shared" si="0"/>
        <v>25500</v>
      </c>
    </row>
    <row r="23" spans="1:54" s="30" customFormat="1" ht="14" thickBot="1" x14ac:dyDescent="0.2">
      <c r="A23" s="12" t="s">
        <v>1</v>
      </c>
      <c r="B23" s="73">
        <f>SUM(B15:E22)</f>
        <v>2125</v>
      </c>
      <c r="C23" s="74"/>
      <c r="D23" s="74"/>
      <c r="E23" s="74"/>
      <c r="F23" s="56">
        <f>SUM(F15,F16,F17,F18,F19,F21,F22)</f>
        <v>18025</v>
      </c>
      <c r="G23" s="56"/>
      <c r="H23" s="56"/>
      <c r="I23" s="56"/>
      <c r="J23" s="56"/>
      <c r="K23" s="56">
        <f>SUM(K15:N22)</f>
        <v>18125</v>
      </c>
      <c r="L23" s="56"/>
      <c r="M23" s="56"/>
      <c r="N23" s="56"/>
      <c r="O23" s="56">
        <f>SUM(O15:R22)</f>
        <v>20243</v>
      </c>
      <c r="P23" s="56"/>
      <c r="Q23" s="56"/>
      <c r="R23" s="56"/>
      <c r="S23" s="56">
        <f>SUM(S15:W22)</f>
        <v>18125</v>
      </c>
      <c r="T23" s="56"/>
      <c r="U23" s="56"/>
      <c r="V23" s="56"/>
      <c r="W23" s="56"/>
      <c r="X23" s="56">
        <f>SUM(X15:AA22)</f>
        <v>14325</v>
      </c>
      <c r="Y23" s="56"/>
      <c r="Z23" s="56"/>
      <c r="AA23" s="56"/>
      <c r="AB23" s="56">
        <f>SUM(AB15:AE22)</f>
        <v>14325</v>
      </c>
      <c r="AC23" s="56"/>
      <c r="AD23" s="56"/>
      <c r="AE23" s="56"/>
      <c r="AF23" s="56">
        <f>SUM(AF15:AJ22)</f>
        <v>16325</v>
      </c>
      <c r="AG23" s="56"/>
      <c r="AH23" s="56"/>
      <c r="AI23" s="56"/>
      <c r="AJ23" s="56"/>
      <c r="AK23" s="56">
        <f>SUM(AK15:AN22)</f>
        <v>22243</v>
      </c>
      <c r="AL23" s="56"/>
      <c r="AM23" s="56"/>
      <c r="AN23" s="56"/>
      <c r="AO23" s="56">
        <f>SUM(AO15:AR22)</f>
        <v>20125</v>
      </c>
      <c r="AP23" s="56"/>
      <c r="AQ23" s="56"/>
      <c r="AR23" s="56"/>
      <c r="AS23" s="56">
        <f>SUM(AS15:AW22)</f>
        <v>20125</v>
      </c>
      <c r="AT23" s="56"/>
      <c r="AU23" s="56"/>
      <c r="AV23" s="56"/>
      <c r="AW23" s="56"/>
      <c r="AX23" s="56">
        <f>SUM(AX15:BA22)</f>
        <v>20125</v>
      </c>
      <c r="AY23" s="56"/>
      <c r="AZ23" s="56"/>
      <c r="BA23" s="56"/>
      <c r="BB23" s="36">
        <f t="shared" si="0"/>
        <v>204236</v>
      </c>
    </row>
    <row r="24" spans="1:54" x14ac:dyDescent="0.15">
      <c r="A24" s="6" t="s">
        <v>17</v>
      </c>
      <c r="B24" s="75"/>
      <c r="C24" s="76"/>
      <c r="D24" s="76"/>
      <c r="E24" s="76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37"/>
    </row>
    <row r="25" spans="1:54" x14ac:dyDescent="0.15">
      <c r="A25" s="5" t="s">
        <v>30</v>
      </c>
      <c r="B25" s="64"/>
      <c r="C25" s="58"/>
      <c r="D25" s="58"/>
      <c r="E25" s="58"/>
      <c r="F25" s="55"/>
      <c r="G25" s="55"/>
      <c r="H25" s="55"/>
      <c r="I25" s="55"/>
      <c r="J25" s="55"/>
      <c r="K25" s="55"/>
      <c r="L25" s="55"/>
      <c r="M25" s="55"/>
      <c r="N25" s="55"/>
      <c r="O25" s="55">
        <v>10907</v>
      </c>
      <c r="P25" s="55"/>
      <c r="Q25" s="55"/>
      <c r="R25" s="55"/>
      <c r="S25" s="55">
        <v>13083.5</v>
      </c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>
        <v>15000</v>
      </c>
      <c r="AL25" s="55"/>
      <c r="AM25" s="55"/>
      <c r="AN25" s="55"/>
      <c r="AO25" s="55">
        <v>15000</v>
      </c>
      <c r="AP25" s="55"/>
      <c r="AQ25" s="55"/>
      <c r="AR25" s="55"/>
      <c r="AS25" s="55">
        <v>15000</v>
      </c>
      <c r="AT25" s="55"/>
      <c r="AU25" s="55"/>
      <c r="AV25" s="55"/>
      <c r="AW25" s="55"/>
      <c r="AX25" s="55">
        <v>15028.5</v>
      </c>
      <c r="AY25" s="55"/>
      <c r="AZ25" s="55"/>
      <c r="BA25" s="55"/>
      <c r="BB25" s="35">
        <f>SUM(B25:BA25)</f>
        <v>84019</v>
      </c>
    </row>
    <row r="26" spans="1:54" s="29" customFormat="1" ht="14" thickBot="1" x14ac:dyDescent="0.2">
      <c r="A26" s="12" t="s">
        <v>1</v>
      </c>
      <c r="B26" s="77">
        <f>SUM(B25)</f>
        <v>0</v>
      </c>
      <c r="C26" s="45"/>
      <c r="D26" s="45"/>
      <c r="E26" s="45"/>
      <c r="F26" s="56">
        <f>SUM(F25)</f>
        <v>0</v>
      </c>
      <c r="G26" s="56"/>
      <c r="H26" s="56"/>
      <c r="I26" s="56"/>
      <c r="J26" s="56"/>
      <c r="K26" s="56">
        <f>SUM(K25)</f>
        <v>0</v>
      </c>
      <c r="L26" s="56"/>
      <c r="M26" s="56"/>
      <c r="N26" s="56"/>
      <c r="O26" s="56">
        <f>SUM(O25)</f>
        <v>10907</v>
      </c>
      <c r="P26" s="56"/>
      <c r="Q26" s="56"/>
      <c r="R26" s="56"/>
      <c r="S26" s="56">
        <f>SUM(S25)</f>
        <v>13083.5</v>
      </c>
      <c r="T26" s="56"/>
      <c r="U26" s="56"/>
      <c r="V26" s="56"/>
      <c r="W26" s="56"/>
      <c r="X26" s="56">
        <f>SUM(X25)</f>
        <v>0</v>
      </c>
      <c r="Y26" s="56"/>
      <c r="Z26" s="56"/>
      <c r="AA26" s="56"/>
      <c r="AB26" s="56">
        <f>SUM(AB25)</f>
        <v>0</v>
      </c>
      <c r="AC26" s="56"/>
      <c r="AD26" s="56"/>
      <c r="AE26" s="56"/>
      <c r="AF26" s="56">
        <f>SUM(AF25)</f>
        <v>0</v>
      </c>
      <c r="AG26" s="56"/>
      <c r="AH26" s="56"/>
      <c r="AI26" s="56"/>
      <c r="AJ26" s="56"/>
      <c r="AK26" s="56">
        <f>SUM(AK25)</f>
        <v>15000</v>
      </c>
      <c r="AL26" s="56"/>
      <c r="AM26" s="56"/>
      <c r="AN26" s="56"/>
      <c r="AO26" s="56">
        <f>SUM(AO25)</f>
        <v>15000</v>
      </c>
      <c r="AP26" s="56"/>
      <c r="AQ26" s="56"/>
      <c r="AR26" s="56"/>
      <c r="AS26" s="56">
        <f>SUM(AS25)</f>
        <v>15000</v>
      </c>
      <c r="AT26" s="56"/>
      <c r="AU26" s="56"/>
      <c r="AV26" s="56"/>
      <c r="AW26" s="56"/>
      <c r="AX26" s="56">
        <f>SUM(AX25)</f>
        <v>15028.5</v>
      </c>
      <c r="AY26" s="56"/>
      <c r="AZ26" s="56"/>
      <c r="BA26" s="56"/>
      <c r="BB26" s="37">
        <f>SUM(B26:BA26)</f>
        <v>84019</v>
      </c>
    </row>
    <row r="27" spans="1:54" x14ac:dyDescent="0.15">
      <c r="A27" s="6" t="s">
        <v>18</v>
      </c>
      <c r="B27" s="62"/>
      <c r="C27" s="63"/>
      <c r="D27" s="63"/>
      <c r="E27" s="63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35"/>
    </row>
    <row r="28" spans="1:54" s="10" customFormat="1" x14ac:dyDescent="0.15">
      <c r="A28" s="18" t="s">
        <v>34</v>
      </c>
      <c r="B28" s="58"/>
      <c r="C28" s="58"/>
      <c r="D28" s="58"/>
      <c r="E28" s="58"/>
      <c r="F28" s="55"/>
      <c r="G28" s="55"/>
      <c r="H28" s="55"/>
      <c r="I28" s="55"/>
      <c r="J28" s="55"/>
      <c r="K28" s="55">
        <v>6512</v>
      </c>
      <c r="L28" s="55"/>
      <c r="M28" s="55"/>
      <c r="N28" s="55"/>
      <c r="O28" s="55">
        <v>10641</v>
      </c>
      <c r="P28" s="55"/>
      <c r="Q28" s="55"/>
      <c r="R28" s="55"/>
      <c r="S28" s="55">
        <v>3247</v>
      </c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>
        <v>7500</v>
      </c>
      <c r="AL28" s="55"/>
      <c r="AM28" s="55"/>
      <c r="AN28" s="55"/>
      <c r="AO28" s="55">
        <v>10000</v>
      </c>
      <c r="AP28" s="55"/>
      <c r="AQ28" s="55"/>
      <c r="AR28" s="55"/>
      <c r="AS28" s="55">
        <v>15000</v>
      </c>
      <c r="AT28" s="55"/>
      <c r="AU28" s="55"/>
      <c r="AV28" s="55"/>
      <c r="AW28" s="55"/>
      <c r="AX28" s="55">
        <v>15000</v>
      </c>
      <c r="AY28" s="55"/>
      <c r="AZ28" s="55"/>
      <c r="BA28" s="55"/>
      <c r="BB28" s="35">
        <f>SUM(B28:BA28)</f>
        <v>67900</v>
      </c>
    </row>
    <row r="29" spans="1:54" x14ac:dyDescent="0.15">
      <c r="A29" s="5" t="s">
        <v>33</v>
      </c>
      <c r="B29" s="64"/>
      <c r="C29" s="58"/>
      <c r="D29" s="58"/>
      <c r="E29" s="58"/>
      <c r="F29" s="55"/>
      <c r="G29" s="55"/>
      <c r="H29" s="55"/>
      <c r="I29" s="55"/>
      <c r="J29" s="55"/>
      <c r="K29" s="55">
        <v>3500</v>
      </c>
      <c r="L29" s="55"/>
      <c r="M29" s="55"/>
      <c r="N29" s="55"/>
      <c r="O29" s="55">
        <v>7500</v>
      </c>
      <c r="P29" s="55"/>
      <c r="Q29" s="55"/>
      <c r="R29" s="55"/>
      <c r="S29" s="55">
        <v>3600</v>
      </c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>
        <v>7500</v>
      </c>
      <c r="AL29" s="55"/>
      <c r="AM29" s="55"/>
      <c r="AN29" s="55"/>
      <c r="AO29" s="55">
        <v>10000</v>
      </c>
      <c r="AP29" s="55"/>
      <c r="AQ29" s="55"/>
      <c r="AR29" s="55"/>
      <c r="AS29" s="55">
        <v>15000</v>
      </c>
      <c r="AT29" s="55"/>
      <c r="AU29" s="55"/>
      <c r="AV29" s="55"/>
      <c r="AW29" s="55"/>
      <c r="AX29" s="55">
        <v>15000</v>
      </c>
      <c r="AY29" s="55"/>
      <c r="AZ29" s="55"/>
      <c r="BA29" s="55"/>
      <c r="BB29" s="35">
        <f>SUM(B29:BA29)</f>
        <v>62100</v>
      </c>
    </row>
    <row r="30" spans="1:54" s="29" customFormat="1" ht="14" thickBot="1" x14ac:dyDescent="0.2">
      <c r="A30" s="12" t="s">
        <v>15</v>
      </c>
      <c r="B30" s="73">
        <f>SUM(B28:E29)</f>
        <v>0</v>
      </c>
      <c r="C30" s="74"/>
      <c r="D30" s="74"/>
      <c r="E30" s="74"/>
      <c r="F30" s="56">
        <f>SUM(F28,F29)</f>
        <v>0</v>
      </c>
      <c r="G30" s="56"/>
      <c r="H30" s="56"/>
      <c r="I30" s="56"/>
      <c r="J30" s="56"/>
      <c r="K30" s="56">
        <f>SUM(K28:N29)</f>
        <v>10012</v>
      </c>
      <c r="L30" s="56"/>
      <c r="M30" s="56"/>
      <c r="N30" s="56"/>
      <c r="O30" s="56">
        <f>SUM(O28:R29)</f>
        <v>18141</v>
      </c>
      <c r="P30" s="56"/>
      <c r="Q30" s="56"/>
      <c r="R30" s="56"/>
      <c r="S30" s="56">
        <f>SUM(S28:W29)</f>
        <v>6847</v>
      </c>
      <c r="T30" s="56"/>
      <c r="U30" s="56"/>
      <c r="V30" s="56"/>
      <c r="W30" s="56"/>
      <c r="X30" s="56">
        <f>SUM(X28:AA29)</f>
        <v>0</v>
      </c>
      <c r="Y30" s="56"/>
      <c r="Z30" s="56"/>
      <c r="AA30" s="56"/>
      <c r="AB30" s="56">
        <f>SUM(AB28:AE29)</f>
        <v>0</v>
      </c>
      <c r="AC30" s="56"/>
      <c r="AD30" s="56"/>
      <c r="AE30" s="56"/>
      <c r="AF30" s="56">
        <f>SUM(AF28:AJ29)</f>
        <v>0</v>
      </c>
      <c r="AG30" s="56"/>
      <c r="AH30" s="56"/>
      <c r="AI30" s="56"/>
      <c r="AJ30" s="56"/>
      <c r="AK30" s="56">
        <f>SUM(AK28:AN29)</f>
        <v>15000</v>
      </c>
      <c r="AL30" s="56"/>
      <c r="AM30" s="56"/>
      <c r="AN30" s="56"/>
      <c r="AO30" s="56">
        <f>SUM(AO28:AR29)</f>
        <v>20000</v>
      </c>
      <c r="AP30" s="56"/>
      <c r="AQ30" s="56"/>
      <c r="AR30" s="56"/>
      <c r="AS30" s="56">
        <f>SUM(AS28:AW29)</f>
        <v>30000</v>
      </c>
      <c r="AT30" s="56"/>
      <c r="AU30" s="56"/>
      <c r="AV30" s="56"/>
      <c r="AW30" s="56"/>
      <c r="AX30" s="56">
        <f>SUM(AX28:BA29)</f>
        <v>30000</v>
      </c>
      <c r="AY30" s="56"/>
      <c r="AZ30" s="56"/>
      <c r="BA30" s="56"/>
      <c r="BB30" s="41">
        <f>SUM(B30:BA30)</f>
        <v>130000</v>
      </c>
    </row>
    <row r="31" spans="1:54" s="23" customFormat="1" ht="17" thickBot="1" x14ac:dyDescent="0.25">
      <c r="A31" s="22" t="s">
        <v>0</v>
      </c>
      <c r="B31" s="66">
        <f>SUM(B8,B13,B23,B26,B30)</f>
        <v>2125</v>
      </c>
      <c r="C31" s="66"/>
      <c r="D31" s="66"/>
      <c r="E31" s="66"/>
      <c r="F31" s="57">
        <f>SUM(F8,F13,F23,F26,F30)</f>
        <v>19789</v>
      </c>
      <c r="G31" s="57"/>
      <c r="H31" s="57"/>
      <c r="I31" s="57"/>
      <c r="J31" s="57"/>
      <c r="K31" s="57">
        <f>SUM(K8,K13,K23,K26,K30)</f>
        <v>44901</v>
      </c>
      <c r="L31" s="57"/>
      <c r="M31" s="57"/>
      <c r="N31" s="57"/>
      <c r="O31" s="57">
        <f>SUM(O8,O13,O23,O26,O30)</f>
        <v>72055</v>
      </c>
      <c r="P31" s="57"/>
      <c r="Q31" s="57"/>
      <c r="R31" s="57"/>
      <c r="S31" s="57">
        <f>SUM(S8,S13,S23,S26,S30)</f>
        <v>39819.5</v>
      </c>
      <c r="T31" s="57"/>
      <c r="U31" s="57"/>
      <c r="V31" s="57"/>
      <c r="W31" s="57"/>
      <c r="X31" s="57">
        <f>SUM(X8,X13,X23,X26,X30,X3)</f>
        <v>16089</v>
      </c>
      <c r="Y31" s="57"/>
      <c r="Z31" s="57"/>
      <c r="AA31" s="57"/>
      <c r="AB31" s="57">
        <f>SUM(AB8,AB13,AB23,AB26,AB30)</f>
        <v>16089</v>
      </c>
      <c r="AC31" s="57"/>
      <c r="AD31" s="57"/>
      <c r="AE31" s="57"/>
      <c r="AF31" s="57">
        <f>SUM(AF8,AF13,AF23,AF26,AF30)</f>
        <v>18089</v>
      </c>
      <c r="AG31" s="57"/>
      <c r="AH31" s="57"/>
      <c r="AI31" s="57"/>
      <c r="AJ31" s="57"/>
      <c r="AK31" s="57">
        <f>SUM(AK8,AK13,AK23,AK26,AK30)</f>
        <v>69007</v>
      </c>
      <c r="AL31" s="57"/>
      <c r="AM31" s="57"/>
      <c r="AN31" s="57"/>
      <c r="AO31" s="57">
        <f>SUM(AO8,AO13,AO23,AO26,AO30)</f>
        <v>77889</v>
      </c>
      <c r="AP31" s="57"/>
      <c r="AQ31" s="57"/>
      <c r="AR31" s="57"/>
      <c r="AS31" s="57">
        <f>SUM(AS8,AS13,AS23,AS26,AS30)</f>
        <v>87889</v>
      </c>
      <c r="AT31" s="57"/>
      <c r="AU31" s="57"/>
      <c r="AV31" s="57"/>
      <c r="AW31" s="57"/>
      <c r="AX31" s="57">
        <f>SUM(AX8,AX13,AX23,AX26,AX30)</f>
        <v>86258.5</v>
      </c>
      <c r="AY31" s="57"/>
      <c r="AZ31" s="57"/>
      <c r="BA31" s="57"/>
      <c r="BB31" s="38">
        <f>SUM(BB8,BB13,BB23,BB26,BB30)</f>
        <v>550000</v>
      </c>
    </row>
    <row r="32" spans="1:54" x14ac:dyDescent="0.15">
      <c r="D32" s="3"/>
      <c r="E32" s="3"/>
      <c r="F32" s="4"/>
      <c r="G32" s="4"/>
      <c r="H32" s="4"/>
      <c r="I32" s="4"/>
      <c r="J32" s="4"/>
      <c r="K32" s="4"/>
      <c r="L32" s="4"/>
    </row>
    <row r="33" spans="1:11" x14ac:dyDescent="0.15">
      <c r="D33" s="3"/>
    </row>
    <row r="34" spans="1:11" x14ac:dyDescent="0.15">
      <c r="D34" s="9"/>
      <c r="K34" s="21" t="s">
        <v>19</v>
      </c>
    </row>
    <row r="35" spans="1:11" x14ac:dyDescent="0.15">
      <c r="A35" s="10"/>
    </row>
    <row r="36" spans="1:11" x14ac:dyDescent="0.15">
      <c r="A36" s="10"/>
    </row>
  </sheetData>
  <mergeCells count="339">
    <mergeCell ref="AF3:AJ3"/>
    <mergeCell ref="AF5:AJ5"/>
    <mergeCell ref="AK3:AN3"/>
    <mergeCell ref="AK14:AN14"/>
    <mergeCell ref="AK15:AN15"/>
    <mergeCell ref="AK16:AN16"/>
    <mergeCell ref="AK17:AN17"/>
    <mergeCell ref="AK11:AN11"/>
    <mergeCell ref="AK31:AN31"/>
    <mergeCell ref="AK5:AN5"/>
    <mergeCell ref="AK7:AN7"/>
    <mergeCell ref="AK8:AN8"/>
    <mergeCell ref="AK9:AN9"/>
    <mergeCell ref="AK10:AN10"/>
    <mergeCell ref="AK12:AN12"/>
    <mergeCell ref="AK13:AN13"/>
    <mergeCell ref="AK21:AN21"/>
    <mergeCell ref="AK22:AN22"/>
    <mergeCell ref="AK23:AN23"/>
    <mergeCell ref="AK30:AN30"/>
    <mergeCell ref="AK27:AN27"/>
    <mergeCell ref="AK6:AN6"/>
    <mergeCell ref="AF6:AJ6"/>
    <mergeCell ref="AF7:AJ7"/>
    <mergeCell ref="X31:AA31"/>
    <mergeCell ref="X27:AA27"/>
    <mergeCell ref="X30:AA30"/>
    <mergeCell ref="X29:AA29"/>
    <mergeCell ref="S21:W21"/>
    <mergeCell ref="S22:W22"/>
    <mergeCell ref="S23:W23"/>
    <mergeCell ref="S24:W24"/>
    <mergeCell ref="S25:W25"/>
    <mergeCell ref="S26:W26"/>
    <mergeCell ref="S31:W31"/>
    <mergeCell ref="B24:E24"/>
    <mergeCell ref="B25:E25"/>
    <mergeCell ref="B26:E26"/>
    <mergeCell ref="B27:E27"/>
    <mergeCell ref="B28:E28"/>
    <mergeCell ref="X28:AA28"/>
    <mergeCell ref="S27:W27"/>
    <mergeCell ref="S28:W28"/>
    <mergeCell ref="S29:W29"/>
    <mergeCell ref="F25:J25"/>
    <mergeCell ref="F26:J26"/>
    <mergeCell ref="F27:J27"/>
    <mergeCell ref="AB28:AE28"/>
    <mergeCell ref="AB29:AE29"/>
    <mergeCell ref="AB30:AE30"/>
    <mergeCell ref="X23:AA23"/>
    <mergeCell ref="X24:AA24"/>
    <mergeCell ref="X25:AA25"/>
    <mergeCell ref="X26:AA26"/>
    <mergeCell ref="K29:N29"/>
    <mergeCell ref="K30:N30"/>
    <mergeCell ref="O30:R30"/>
    <mergeCell ref="AB27:AE27"/>
    <mergeCell ref="S30:W30"/>
    <mergeCell ref="F31:J31"/>
    <mergeCell ref="S8:W8"/>
    <mergeCell ref="S9:W9"/>
    <mergeCell ref="S10:W10"/>
    <mergeCell ref="S11:W11"/>
    <mergeCell ref="S12:W12"/>
    <mergeCell ref="S13:W13"/>
    <mergeCell ref="S14:W14"/>
    <mergeCell ref="S15:W15"/>
    <mergeCell ref="S16:W16"/>
    <mergeCell ref="S17:W17"/>
    <mergeCell ref="F13:J13"/>
    <mergeCell ref="F14:J14"/>
    <mergeCell ref="F15:J15"/>
    <mergeCell ref="F16:J16"/>
    <mergeCell ref="F17:J17"/>
    <mergeCell ref="F18:J18"/>
    <mergeCell ref="K27:N27"/>
    <mergeCell ref="K28:N28"/>
    <mergeCell ref="K19:N19"/>
    <mergeCell ref="O28:R28"/>
    <mergeCell ref="K12:N12"/>
    <mergeCell ref="F28:J28"/>
    <mergeCell ref="F29:J29"/>
    <mergeCell ref="F30:J30"/>
    <mergeCell ref="B3:E3"/>
    <mergeCell ref="B5:E5"/>
    <mergeCell ref="B6:E6"/>
    <mergeCell ref="B7:E7"/>
    <mergeCell ref="B8:E8"/>
    <mergeCell ref="B9:E9"/>
    <mergeCell ref="B10:E10"/>
    <mergeCell ref="B11:E11"/>
    <mergeCell ref="B12:E12"/>
    <mergeCell ref="F3:J3"/>
    <mergeCell ref="F5:J5"/>
    <mergeCell ref="F6:J6"/>
    <mergeCell ref="F7:J7"/>
    <mergeCell ref="F8:J8"/>
    <mergeCell ref="F9:J9"/>
    <mergeCell ref="F10:J10"/>
    <mergeCell ref="F11:J11"/>
    <mergeCell ref="F12:J12"/>
    <mergeCell ref="B29:E29"/>
    <mergeCell ref="B30:E30"/>
    <mergeCell ref="B23:E23"/>
    <mergeCell ref="F23:J23"/>
    <mergeCell ref="F24:J24"/>
    <mergeCell ref="AX18:BA18"/>
    <mergeCell ref="AX19:BA19"/>
    <mergeCell ref="AB26:AE26"/>
    <mergeCell ref="O26:R26"/>
    <mergeCell ref="O27:R27"/>
    <mergeCell ref="AB20:AE20"/>
    <mergeCell ref="AX20:BA20"/>
    <mergeCell ref="K21:N21"/>
    <mergeCell ref="K22:N22"/>
    <mergeCell ref="K23:N23"/>
    <mergeCell ref="K24:N24"/>
    <mergeCell ref="K25:N25"/>
    <mergeCell ref="K26:N26"/>
    <mergeCell ref="AX17:BA17"/>
    <mergeCell ref="AX16:BA16"/>
    <mergeCell ref="AX15:BA15"/>
    <mergeCell ref="AX14:BA14"/>
    <mergeCell ref="AX3:BA3"/>
    <mergeCell ref="AX10:BA10"/>
    <mergeCell ref="AX11:BA11"/>
    <mergeCell ref="AX12:BA12"/>
    <mergeCell ref="AX13:BA13"/>
    <mergeCell ref="AX5:BA5"/>
    <mergeCell ref="AX6:BA6"/>
    <mergeCell ref="AX7:BA7"/>
    <mergeCell ref="AX8:BA8"/>
    <mergeCell ref="AX9:BA9"/>
    <mergeCell ref="AX31:BA31"/>
    <mergeCell ref="AS31:AW31"/>
    <mergeCell ref="AX22:BA22"/>
    <mergeCell ref="AX21:BA21"/>
    <mergeCell ref="AX28:BA28"/>
    <mergeCell ref="AX27:BA27"/>
    <mergeCell ref="AX26:BA26"/>
    <mergeCell ref="AX25:BA25"/>
    <mergeCell ref="AX24:BA24"/>
    <mergeCell ref="AX23:BA23"/>
    <mergeCell ref="AS28:AW28"/>
    <mergeCell ref="AS29:AW29"/>
    <mergeCell ref="AS30:AW30"/>
    <mergeCell ref="AS22:AW22"/>
    <mergeCell ref="AS23:AW23"/>
    <mergeCell ref="AS24:AW24"/>
    <mergeCell ref="AS25:AW25"/>
    <mergeCell ref="AS26:AW26"/>
    <mergeCell ref="AS27:AW27"/>
    <mergeCell ref="AX29:BA29"/>
    <mergeCell ref="AX30:BA30"/>
    <mergeCell ref="O31:R31"/>
    <mergeCell ref="O3:R3"/>
    <mergeCell ref="K3:N3"/>
    <mergeCell ref="K31:N31"/>
    <mergeCell ref="O6:R6"/>
    <mergeCell ref="O7:R7"/>
    <mergeCell ref="O8:R8"/>
    <mergeCell ref="O9:R9"/>
    <mergeCell ref="O10:R10"/>
    <mergeCell ref="O11:R11"/>
    <mergeCell ref="O12:R12"/>
    <mergeCell ref="O13:R13"/>
    <mergeCell ref="O14:R14"/>
    <mergeCell ref="O15:R15"/>
    <mergeCell ref="O16:R16"/>
    <mergeCell ref="O17:R17"/>
    <mergeCell ref="O18:R18"/>
    <mergeCell ref="O19:R19"/>
    <mergeCell ref="O21:R21"/>
    <mergeCell ref="K5:N5"/>
    <mergeCell ref="K6:N6"/>
    <mergeCell ref="K7:N7"/>
    <mergeCell ref="K8:N8"/>
    <mergeCell ref="S3:W3"/>
    <mergeCell ref="S5:W5"/>
    <mergeCell ref="S6:W6"/>
    <mergeCell ref="S7:W7"/>
    <mergeCell ref="X3:AA3"/>
    <mergeCell ref="X5:AA5"/>
    <mergeCell ref="X6:AA6"/>
    <mergeCell ref="X7:AA7"/>
    <mergeCell ref="X8:AA8"/>
    <mergeCell ref="B31:E31"/>
    <mergeCell ref="AB3:AE3"/>
    <mergeCell ref="AB5:AE5"/>
    <mergeCell ref="AB6:AE6"/>
    <mergeCell ref="AB7:AE7"/>
    <mergeCell ref="AB8:AE8"/>
    <mergeCell ref="AB9:AE9"/>
    <mergeCell ref="AB10:AE10"/>
    <mergeCell ref="AB11:AE11"/>
    <mergeCell ref="AB12:AE12"/>
    <mergeCell ref="AB13:AE13"/>
    <mergeCell ref="AB14:AE14"/>
    <mergeCell ref="AB15:AE15"/>
    <mergeCell ref="AB16:AE16"/>
    <mergeCell ref="AB17:AE17"/>
    <mergeCell ref="AB18:AE18"/>
    <mergeCell ref="O29:R29"/>
    <mergeCell ref="O22:R22"/>
    <mergeCell ref="O23:R23"/>
    <mergeCell ref="O24:R24"/>
    <mergeCell ref="O25:R25"/>
    <mergeCell ref="K9:N9"/>
    <mergeCell ref="K10:N10"/>
    <mergeCell ref="O5:R5"/>
    <mergeCell ref="B16:E16"/>
    <mergeCell ref="B17:E17"/>
    <mergeCell ref="B18:E18"/>
    <mergeCell ref="B19:E19"/>
    <mergeCell ref="B21:E21"/>
    <mergeCell ref="X21:AA21"/>
    <mergeCell ref="X22:AA22"/>
    <mergeCell ref="K14:N14"/>
    <mergeCell ref="K15:N15"/>
    <mergeCell ref="K16:N16"/>
    <mergeCell ref="K17:N17"/>
    <mergeCell ref="K18:N18"/>
    <mergeCell ref="B22:E22"/>
    <mergeCell ref="B20:E20"/>
    <mergeCell ref="F20:J20"/>
    <mergeCell ref="K20:N20"/>
    <mergeCell ref="O20:R20"/>
    <mergeCell ref="S20:W20"/>
    <mergeCell ref="X20:AA20"/>
    <mergeCell ref="F19:J19"/>
    <mergeCell ref="F21:J21"/>
    <mergeCell ref="F22:J22"/>
    <mergeCell ref="AF12:AJ12"/>
    <mergeCell ref="B14:E14"/>
    <mergeCell ref="B15:E15"/>
    <mergeCell ref="K13:N13"/>
    <mergeCell ref="B13:E13"/>
    <mergeCell ref="X11:AA11"/>
    <mergeCell ref="X12:AA12"/>
    <mergeCell ref="X9:AA9"/>
    <mergeCell ref="X10:AA10"/>
    <mergeCell ref="AK29:AN29"/>
    <mergeCell ref="AK19:AN19"/>
    <mergeCell ref="AB19:AE19"/>
    <mergeCell ref="AB21:AE21"/>
    <mergeCell ref="AB22:AE22"/>
    <mergeCell ref="AB23:AE23"/>
    <mergeCell ref="AB24:AE24"/>
    <mergeCell ref="AB25:AE25"/>
    <mergeCell ref="AF31:AJ31"/>
    <mergeCell ref="AK26:AN26"/>
    <mergeCell ref="AK25:AN25"/>
    <mergeCell ref="AK24:AN24"/>
    <mergeCell ref="AK28:AN28"/>
    <mergeCell ref="AF24:AJ24"/>
    <mergeCell ref="AF25:AJ25"/>
    <mergeCell ref="AF26:AJ26"/>
    <mergeCell ref="AF27:AJ27"/>
    <mergeCell ref="AF28:AJ28"/>
    <mergeCell ref="AF29:AJ29"/>
    <mergeCell ref="AF30:AJ30"/>
    <mergeCell ref="AF22:AJ22"/>
    <mergeCell ref="AB31:AE31"/>
    <mergeCell ref="AF23:AJ23"/>
    <mergeCell ref="AF21:AJ21"/>
    <mergeCell ref="AO3:AR3"/>
    <mergeCell ref="AO5:AR5"/>
    <mergeCell ref="AO6:AR6"/>
    <mergeCell ref="AO7:AR7"/>
    <mergeCell ref="AO8:AR8"/>
    <mergeCell ref="AO9:AR9"/>
    <mergeCell ref="AO10:AR10"/>
    <mergeCell ref="AO11:AR11"/>
    <mergeCell ref="AO12:AR12"/>
    <mergeCell ref="AO15:AR15"/>
    <mergeCell ref="AO16:AR16"/>
    <mergeCell ref="AO17:AR17"/>
    <mergeCell ref="AF19:AJ19"/>
    <mergeCell ref="AO28:AR28"/>
    <mergeCell ref="AS7:AW7"/>
    <mergeCell ref="AS8:AW8"/>
    <mergeCell ref="AS9:AW9"/>
    <mergeCell ref="AS10:AW10"/>
    <mergeCell ref="AS11:AW11"/>
    <mergeCell ref="AS12:AW12"/>
    <mergeCell ref="AF13:AJ13"/>
    <mergeCell ref="AF14:AJ14"/>
    <mergeCell ref="AF15:AJ15"/>
    <mergeCell ref="AF16:AJ16"/>
    <mergeCell ref="AF17:AJ17"/>
    <mergeCell ref="AF18:AJ18"/>
    <mergeCell ref="AK18:AN18"/>
    <mergeCell ref="AF20:AJ20"/>
    <mergeCell ref="AK20:AN20"/>
    <mergeCell ref="AF8:AJ8"/>
    <mergeCell ref="AF9:AJ9"/>
    <mergeCell ref="AF10:AJ10"/>
    <mergeCell ref="AF11:AJ11"/>
    <mergeCell ref="AO29:AR29"/>
    <mergeCell ref="AO30:AR30"/>
    <mergeCell ref="AO31:AR31"/>
    <mergeCell ref="AO27:AR27"/>
    <mergeCell ref="AO22:AR22"/>
    <mergeCell ref="AO23:AR23"/>
    <mergeCell ref="AS17:AW17"/>
    <mergeCell ref="AS18:AW18"/>
    <mergeCell ref="AO18:AR18"/>
    <mergeCell ref="AS21:AW21"/>
    <mergeCell ref="AO21:AR21"/>
    <mergeCell ref="AO24:AR24"/>
    <mergeCell ref="AO25:AR25"/>
    <mergeCell ref="AO26:AR26"/>
    <mergeCell ref="AO20:AR20"/>
    <mergeCell ref="AS20:AW20"/>
    <mergeCell ref="A1:BA1"/>
    <mergeCell ref="AS19:AW19"/>
    <mergeCell ref="AO19:AR19"/>
    <mergeCell ref="X13:AA13"/>
    <mergeCell ref="X14:AA14"/>
    <mergeCell ref="X15:AA15"/>
    <mergeCell ref="X16:AA16"/>
    <mergeCell ref="X18:AA18"/>
    <mergeCell ref="X17:AA17"/>
    <mergeCell ref="X19:AA19"/>
    <mergeCell ref="S18:W18"/>
    <mergeCell ref="S19:W19"/>
    <mergeCell ref="K11:N11"/>
    <mergeCell ref="B2:R2"/>
    <mergeCell ref="S2:BA2"/>
    <mergeCell ref="AS13:AW13"/>
    <mergeCell ref="AS14:AW14"/>
    <mergeCell ref="AS15:AW15"/>
    <mergeCell ref="AS16:AW16"/>
    <mergeCell ref="AS3:AW3"/>
    <mergeCell ref="AS5:AW5"/>
    <mergeCell ref="AS6:AW6"/>
    <mergeCell ref="AO13:AR13"/>
    <mergeCell ref="AO14:AR14"/>
  </mergeCells>
  <pageMargins left="0.46" right="0.47" top="1" bottom="1" header="0.5" footer="0.5"/>
  <pageSetup scale="53" orientation="landscape" r:id="rId1"/>
  <headerFooter alignWithMargins="0">
    <oddFooter>&amp;L&amp;BANDERSON Confidential&amp;B&amp;C&amp;D&amp;RPage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B5707-D42B-364E-85D3-A375D66AC7F0}">
  <dimension ref="A1:Q7"/>
  <sheetViews>
    <sheetView workbookViewId="0">
      <selection activeCell="B5" sqref="B5"/>
    </sheetView>
  </sheetViews>
  <sheetFormatPr baseColWidth="10" defaultRowHeight="13" x14ac:dyDescent="0.15"/>
  <cols>
    <col min="2" max="2" width="23.83203125" customWidth="1"/>
  </cols>
  <sheetData>
    <row r="1" spans="1:17" x14ac:dyDescent="0.15">
      <c r="A1" s="39" t="s">
        <v>20</v>
      </c>
      <c r="B1" t="s">
        <v>21</v>
      </c>
    </row>
    <row r="2" spans="1:17" x14ac:dyDescent="0.15">
      <c r="A2" t="s">
        <v>14</v>
      </c>
      <c r="B2" s="25">
        <v>108000</v>
      </c>
      <c r="D2" s="31">
        <v>0.2</v>
      </c>
      <c r="I2" t="s">
        <v>35</v>
      </c>
      <c r="J2" s="31">
        <v>0.4</v>
      </c>
    </row>
    <row r="3" spans="1:17" x14ac:dyDescent="0.15">
      <c r="A3" t="s">
        <v>22</v>
      </c>
      <c r="B3" s="25">
        <v>23745</v>
      </c>
      <c r="D3" s="31">
        <v>0.05</v>
      </c>
      <c r="I3" t="s">
        <v>36</v>
      </c>
      <c r="J3" s="31">
        <v>0.1</v>
      </c>
      <c r="P3" t="s">
        <v>39</v>
      </c>
      <c r="Q3" s="31">
        <v>0.2</v>
      </c>
    </row>
    <row r="4" spans="1:17" x14ac:dyDescent="0.15">
      <c r="A4" t="s">
        <v>23</v>
      </c>
      <c r="B4" s="25">
        <v>204236</v>
      </c>
      <c r="D4" s="31">
        <v>0.36</v>
      </c>
      <c r="I4" t="s">
        <v>37</v>
      </c>
      <c r="J4" s="31">
        <v>0.25</v>
      </c>
      <c r="P4" t="s">
        <v>40</v>
      </c>
      <c r="Q4" s="31">
        <v>0.8</v>
      </c>
    </row>
    <row r="5" spans="1:17" x14ac:dyDescent="0.15">
      <c r="A5" t="s">
        <v>17</v>
      </c>
      <c r="B5" s="25">
        <v>84019</v>
      </c>
      <c r="D5" s="31">
        <v>0.15</v>
      </c>
      <c r="I5" t="s">
        <v>38</v>
      </c>
      <c r="J5" s="31">
        <v>0.25</v>
      </c>
    </row>
    <row r="6" spans="1:17" x14ac:dyDescent="0.15">
      <c r="A6" t="s">
        <v>18</v>
      </c>
      <c r="B6" s="25">
        <v>130000</v>
      </c>
      <c r="D6" s="31">
        <v>0.24</v>
      </c>
    </row>
    <row r="7" spans="1:17" x14ac:dyDescent="0.15">
      <c r="A7" t="s">
        <v>24</v>
      </c>
      <c r="B7" s="25">
        <f>SUM(B2:B6)</f>
        <v>550000</v>
      </c>
      <c r="D7" s="31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FY18-19 Advertising</vt:lpstr>
      <vt:lpstr>Sheet1</vt:lpstr>
      <vt:lpstr>'FY18-19 Advertising'!Print_Area</vt:lpstr>
    </vt:vector>
  </TitlesOfParts>
  <Company>Jeff Anderson Consulting,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Christine Slaton</dc:creator>
  <cp:lastModifiedBy>Microsoft Office User</cp:lastModifiedBy>
  <cp:lastPrinted>2018-09-21T16:03:39Z</cp:lastPrinted>
  <dcterms:created xsi:type="dcterms:W3CDTF">1999-10-13T17:29:43Z</dcterms:created>
  <dcterms:modified xsi:type="dcterms:W3CDTF">2018-12-04T19:00:02Z</dcterms:modified>
</cp:coreProperties>
</file>